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106613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G8" i="1"/>
  <c r="G15" i="1"/>
  <c r="G16" i="1"/>
  <c r="G17" i="1"/>
  <c r="G18" i="1"/>
  <c r="G19" i="1"/>
  <c r="G9" i="1"/>
  <c r="G10" i="1"/>
  <c r="G11" i="1"/>
  <c r="G12" i="1"/>
  <c r="G13" i="1"/>
  <c r="G3" i="1"/>
  <c r="G4" i="1"/>
  <c r="G5" i="1"/>
  <c r="G6" i="1"/>
  <c r="G7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7" i="1" l="1"/>
  <c r="G20" i="1"/>
  <c r="E47" i="1"/>
  <c r="E38" i="1"/>
  <c r="E37" i="1" l="1"/>
  <c r="E32" i="1"/>
  <c r="E31" i="1"/>
  <c r="E26" i="1"/>
  <c r="E25" i="1"/>
  <c r="E19" i="1"/>
  <c r="E20" i="1" s="1"/>
  <c r="E13" i="1"/>
  <c r="E14" i="1" s="1"/>
  <c r="E8" i="1"/>
  <c r="E7" i="1"/>
</calcChain>
</file>

<file path=xl/sharedStrings.xml><?xml version="1.0" encoding="utf-8"?>
<sst xmlns="http://schemas.openxmlformats.org/spreadsheetml/2006/main" count="72" uniqueCount="32">
  <si>
    <t>1. čtvrtletí</t>
  </si>
  <si>
    <t>2. čtvrtletí</t>
  </si>
  <si>
    <t>3. čtvrtletí</t>
  </si>
  <si>
    <t>4. čtvrtletí</t>
  </si>
  <si>
    <t>Loterie mimo internet</t>
  </si>
  <si>
    <t>Úhrn přijatých vkladů</t>
  </si>
  <si>
    <t>Úhrn vyplacených výher</t>
  </si>
  <si>
    <t>Loterie internet</t>
  </si>
  <si>
    <t>Loterie celkem</t>
  </si>
  <si>
    <t>Dílčí základ daně</t>
  </si>
  <si>
    <t>Dílčí daň</t>
  </si>
  <si>
    <t>Kursové sázky mimo internet</t>
  </si>
  <si>
    <t>Kursové sázky internet</t>
  </si>
  <si>
    <t xml:space="preserve">Kursové sázky celkem </t>
  </si>
  <si>
    <t>Totalizátorové hry mimo internet</t>
  </si>
  <si>
    <t>Totalizátorové hry internet</t>
  </si>
  <si>
    <t>Totalizátorové hry celkem</t>
  </si>
  <si>
    <t>Bingo mimo internet</t>
  </si>
  <si>
    <t>Bingo internet</t>
  </si>
  <si>
    <t>Bingo celkem</t>
  </si>
  <si>
    <t>Technické hry mimo internet</t>
  </si>
  <si>
    <t>Technické hry internet</t>
  </si>
  <si>
    <t>Technické hry celkem</t>
  </si>
  <si>
    <t>Živé hry mimo internet</t>
  </si>
  <si>
    <t>Živé hry internet</t>
  </si>
  <si>
    <t>Živé hry celkem</t>
  </si>
  <si>
    <t>Tomboly</t>
  </si>
  <si>
    <t>Turnaje malého rozsahu</t>
  </si>
  <si>
    <t>Daň z hazardních her (všechny druhy her)</t>
  </si>
  <si>
    <t>(v tis. Kč)</t>
  </si>
  <si>
    <t>Daň z hazardních her podle souhrnu podaných přiznání k dani z hazardních her za rok 2021</t>
  </si>
  <si>
    <t>Celkem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</si>
</sst>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5FFFF"/>
        <bgColor indexed="64"/>
      </patternFill>
    </fill>
    <fill>
      <patternFill patternType="solid">
        <fgColor rgb="FF00F6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3" fillId="0" borderId="1" xfId="0" applyNumberFormat="1" applyFont="1" applyBorder="1"/>
    <xf numFmtId="3" fontId="3" fillId="0" borderId="7" xfId="0" applyNumberFormat="1" applyFont="1" applyBorder="1"/>
    <xf numFmtId="0" fontId="1" fillId="2" borderId="13" xfId="0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0" fontId="1" fillId="2" borderId="8" xfId="0" applyFont="1" applyFill="1" applyBorder="1"/>
    <xf numFmtId="3" fontId="1" fillId="2" borderId="12" xfId="0" applyNumberFormat="1" applyFont="1" applyFill="1" applyBorder="1"/>
    <xf numFmtId="3" fontId="1" fillId="2" borderId="3" xfId="0" applyNumberFormat="1" applyFont="1" applyFill="1" applyBorder="1"/>
    <xf numFmtId="0" fontId="1" fillId="3" borderId="13" xfId="0" applyFon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0" fontId="1" fillId="3" borderId="8" xfId="0" applyFont="1" applyFill="1" applyBorder="1"/>
    <xf numFmtId="3" fontId="1" fillId="3" borderId="12" xfId="0" applyNumberFormat="1" applyFont="1" applyFill="1" applyBorder="1"/>
    <xf numFmtId="3" fontId="1" fillId="3" borderId="3" xfId="0" applyNumberFormat="1" applyFont="1" applyFill="1" applyBorder="1"/>
    <xf numFmtId="0" fontId="1" fillId="4" borderId="13" xfId="0" applyFont="1" applyFill="1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0" fontId="1" fillId="4" borderId="8" xfId="0" applyFont="1" applyFill="1" applyBorder="1"/>
    <xf numFmtId="3" fontId="1" fillId="4" borderId="12" xfId="0" applyNumberFormat="1" applyFont="1" applyFill="1" applyBorder="1"/>
    <xf numFmtId="3" fontId="1" fillId="4" borderId="3" xfId="0" applyNumberFormat="1" applyFont="1" applyFill="1" applyBorder="1"/>
    <xf numFmtId="0" fontId="1" fillId="5" borderId="13" xfId="0" applyFont="1" applyFill="1" applyBorder="1"/>
    <xf numFmtId="3" fontId="1" fillId="5" borderId="10" xfId="0" applyNumberFormat="1" applyFont="1" applyFill="1" applyBorder="1"/>
    <xf numFmtId="3" fontId="1" fillId="5" borderId="11" xfId="0" applyNumberFormat="1" applyFont="1" applyFill="1" applyBorder="1"/>
    <xf numFmtId="0" fontId="1" fillId="5" borderId="8" xfId="0" applyFont="1" applyFill="1" applyBorder="1"/>
    <xf numFmtId="3" fontId="1" fillId="5" borderId="12" xfId="0" applyNumberFormat="1" applyFont="1" applyFill="1" applyBorder="1"/>
    <xf numFmtId="3" fontId="1" fillId="5" borderId="3" xfId="0" applyNumberFormat="1" applyFont="1" applyFill="1" applyBorder="1"/>
    <xf numFmtId="0" fontId="1" fillId="6" borderId="13" xfId="0" applyFont="1" applyFill="1" applyBorder="1"/>
    <xf numFmtId="3" fontId="1" fillId="6" borderId="10" xfId="0" applyNumberFormat="1" applyFont="1" applyFill="1" applyBorder="1"/>
    <xf numFmtId="3" fontId="1" fillId="6" borderId="11" xfId="0" applyNumberFormat="1" applyFont="1" applyFill="1" applyBorder="1"/>
    <xf numFmtId="0" fontId="1" fillId="6" borderId="8" xfId="0" applyFont="1" applyFill="1" applyBorder="1"/>
    <xf numFmtId="3" fontId="1" fillId="6" borderId="12" xfId="0" applyNumberFormat="1" applyFont="1" applyFill="1" applyBorder="1"/>
    <xf numFmtId="3" fontId="1" fillId="6" borderId="3" xfId="0" applyNumberFormat="1" applyFont="1" applyFill="1" applyBorder="1"/>
    <xf numFmtId="0" fontId="1" fillId="7" borderId="13" xfId="0" applyFont="1" applyFill="1" applyBorder="1"/>
    <xf numFmtId="3" fontId="1" fillId="7" borderId="10" xfId="0" applyNumberFormat="1" applyFont="1" applyFill="1" applyBorder="1"/>
    <xf numFmtId="3" fontId="1" fillId="7" borderId="11" xfId="0" applyNumberFormat="1" applyFont="1" applyFill="1" applyBorder="1"/>
    <xf numFmtId="0" fontId="1" fillId="7" borderId="8" xfId="0" applyFont="1" applyFill="1" applyBorder="1"/>
    <xf numFmtId="3" fontId="1" fillId="7" borderId="12" xfId="0" applyNumberFormat="1" applyFont="1" applyFill="1" applyBorder="1"/>
    <xf numFmtId="3" fontId="1" fillId="7" borderId="3" xfId="0" applyNumberFormat="1" applyFont="1" applyFill="1" applyBorder="1"/>
    <xf numFmtId="0" fontId="1" fillId="8" borderId="13" xfId="0" applyFont="1" applyFill="1" applyBorder="1"/>
    <xf numFmtId="3" fontId="1" fillId="8" borderId="10" xfId="0" applyNumberFormat="1" applyFont="1" applyFill="1" applyBorder="1"/>
    <xf numFmtId="0" fontId="1" fillId="8" borderId="11" xfId="0" applyFont="1" applyFill="1" applyBorder="1"/>
    <xf numFmtId="0" fontId="1" fillId="8" borderId="8" xfId="0" applyFont="1" applyFill="1" applyBorder="1"/>
    <xf numFmtId="3" fontId="1" fillId="8" borderId="12" xfId="0" applyNumberFormat="1" applyFont="1" applyFill="1" applyBorder="1"/>
    <xf numFmtId="0" fontId="1" fillId="8" borderId="3" xfId="0" applyFont="1" applyFill="1" applyBorder="1"/>
    <xf numFmtId="3" fontId="3" fillId="5" borderId="14" xfId="0" applyNumberFormat="1" applyFont="1" applyFill="1" applyBorder="1"/>
    <xf numFmtId="3" fontId="3" fillId="5" borderId="16" xfId="0" applyNumberFormat="1" applyFont="1" applyFill="1" applyBorder="1"/>
    <xf numFmtId="3" fontId="3" fillId="6" borderId="14" xfId="0" applyNumberFormat="1" applyFont="1" applyFill="1" applyBorder="1"/>
    <xf numFmtId="3" fontId="3" fillId="6" borderId="16" xfId="0" applyNumberFormat="1" applyFont="1" applyFill="1" applyBorder="1"/>
    <xf numFmtId="3" fontId="3" fillId="4" borderId="14" xfId="0" applyNumberFormat="1" applyFont="1" applyFill="1" applyBorder="1"/>
    <xf numFmtId="3" fontId="3" fillId="4" borderId="16" xfId="0" applyNumberFormat="1" applyFont="1" applyFill="1" applyBorder="1"/>
    <xf numFmtId="3" fontId="3" fillId="7" borderId="14" xfId="0" applyNumberFormat="1" applyFont="1" applyFill="1" applyBorder="1"/>
    <xf numFmtId="3" fontId="3" fillId="7" borderId="16" xfId="0" applyNumberFormat="1" applyFont="1" applyFill="1" applyBorder="1"/>
    <xf numFmtId="3" fontId="3" fillId="2" borderId="14" xfId="0" applyNumberFormat="1" applyFont="1" applyFill="1" applyBorder="1"/>
    <xf numFmtId="3" fontId="3" fillId="2" borderId="16" xfId="0" applyNumberFormat="1" applyFont="1" applyFill="1" applyBorder="1"/>
    <xf numFmtId="3" fontId="3" fillId="3" borderId="14" xfId="0" applyNumberFormat="1" applyFont="1" applyFill="1" applyBorder="1"/>
    <xf numFmtId="3" fontId="3" fillId="3" borderId="16" xfId="0" applyNumberFormat="1" applyFont="1" applyFill="1" applyBorder="1"/>
    <xf numFmtId="0" fontId="3" fillId="3" borderId="16" xfId="0" applyFont="1" applyFill="1" applyBorder="1"/>
    <xf numFmtId="0" fontId="3" fillId="8" borderId="14" xfId="0" applyFont="1" applyFill="1" applyBorder="1"/>
    <xf numFmtId="0" fontId="3" fillId="8" borderId="16" xfId="0" applyFont="1" applyFill="1" applyBorder="1"/>
    <xf numFmtId="0" fontId="3" fillId="5" borderId="15" xfId="0" applyFont="1" applyFill="1" applyBorder="1"/>
    <xf numFmtId="0" fontId="3" fillId="6" borderId="15" xfId="0" applyFont="1" applyFill="1" applyBorder="1"/>
    <xf numFmtId="0" fontId="3" fillId="4" borderId="15" xfId="0" applyFont="1" applyFill="1" applyBorder="1"/>
    <xf numFmtId="0" fontId="3" fillId="7" borderId="15" xfId="0" applyFont="1" applyFill="1" applyBorder="1"/>
    <xf numFmtId="0" fontId="3" fillId="2" borderId="15" xfId="0" applyFont="1" applyFill="1" applyBorder="1"/>
    <xf numFmtId="0" fontId="3" fillId="3" borderId="15" xfId="0" applyFont="1" applyFill="1" applyBorder="1"/>
    <xf numFmtId="0" fontId="3" fillId="8" borderId="15" xfId="0" applyFont="1" applyFill="1" applyBorder="1"/>
    <xf numFmtId="0" fontId="1" fillId="0" borderId="9" xfId="0" applyFont="1" applyBorder="1" applyAlignment="1">
      <alignment horizontal="center" vertical="center"/>
    </xf>
    <xf numFmtId="3" fontId="1" fillId="5" borderId="13" xfId="0" applyNumberFormat="1" applyFont="1" applyFill="1" applyBorder="1"/>
    <xf numFmtId="3" fontId="1" fillId="5" borderId="8" xfId="0" applyNumberFormat="1" applyFont="1" applyFill="1" applyBorder="1"/>
    <xf numFmtId="3" fontId="3" fillId="5" borderId="15" xfId="0" applyNumberFormat="1" applyFont="1" applyFill="1" applyBorder="1"/>
    <xf numFmtId="3" fontId="1" fillId="6" borderId="13" xfId="0" applyNumberFormat="1" applyFont="1" applyFill="1" applyBorder="1"/>
    <xf numFmtId="3" fontId="1" fillId="6" borderId="8" xfId="0" applyNumberFormat="1" applyFont="1" applyFill="1" applyBorder="1"/>
    <xf numFmtId="3" fontId="3" fillId="6" borderId="15" xfId="0" applyNumberFormat="1" applyFont="1" applyFill="1" applyBorder="1"/>
    <xf numFmtId="3" fontId="1" fillId="4" borderId="13" xfId="0" applyNumberFormat="1" applyFont="1" applyFill="1" applyBorder="1"/>
    <xf numFmtId="3" fontId="1" fillId="4" borderId="8" xfId="0" applyNumberFormat="1" applyFont="1" applyFill="1" applyBorder="1"/>
    <xf numFmtId="3" fontId="1" fillId="7" borderId="13" xfId="0" applyNumberFormat="1" applyFont="1" applyFill="1" applyBorder="1"/>
    <xf numFmtId="3" fontId="1" fillId="7" borderId="8" xfId="0" applyNumberFormat="1" applyFont="1" applyFill="1" applyBorder="1"/>
    <xf numFmtId="3" fontId="1" fillId="2" borderId="13" xfId="0" applyNumberFormat="1" applyFont="1" applyFill="1" applyBorder="1"/>
    <xf numFmtId="3" fontId="1" fillId="2" borderId="8" xfId="0" applyNumberFormat="1" applyFont="1" applyFill="1" applyBorder="1"/>
    <xf numFmtId="3" fontId="3" fillId="2" borderId="15" xfId="0" applyNumberFormat="1" applyFont="1" applyFill="1" applyBorder="1"/>
    <xf numFmtId="3" fontId="3" fillId="0" borderId="9" xfId="0" applyNumberFormat="1" applyFont="1" applyBorder="1"/>
    <xf numFmtId="0" fontId="1" fillId="0" borderId="17" xfId="0" applyFont="1" applyBorder="1" applyAlignment="1">
      <alignment horizontal="center" vertical="center"/>
    </xf>
    <xf numFmtId="3" fontId="1" fillId="8" borderId="18" xfId="0" applyNumberFormat="1" applyFont="1" applyFill="1" applyBorder="1"/>
    <xf numFmtId="3" fontId="1" fillId="8" borderId="19" xfId="0" applyNumberFormat="1" applyFont="1" applyFill="1" applyBorder="1"/>
    <xf numFmtId="3" fontId="3" fillId="0" borderId="17" xfId="0" applyNumberFormat="1" applyFont="1" applyBorder="1"/>
    <xf numFmtId="3" fontId="1" fillId="9" borderId="18" xfId="0" applyNumberFormat="1" applyFont="1" applyFill="1" applyBorder="1"/>
    <xf numFmtId="3" fontId="1" fillId="9" borderId="19" xfId="0" applyNumberFormat="1" applyFont="1" applyFill="1" applyBorder="1"/>
    <xf numFmtId="3" fontId="3" fillId="9" borderId="20" xfId="0" applyNumberFormat="1" applyFont="1" applyFill="1" applyBorder="1"/>
    <xf numFmtId="3" fontId="1" fillId="10" borderId="18" xfId="0" applyNumberFormat="1" applyFont="1" applyFill="1" applyBorder="1"/>
    <xf numFmtId="3" fontId="1" fillId="10" borderId="19" xfId="0" applyNumberFormat="1" applyFont="1" applyFill="1" applyBorder="1"/>
    <xf numFmtId="3" fontId="3" fillId="10" borderId="20" xfId="0" applyNumberFormat="1" applyFont="1" applyFill="1" applyBorder="1"/>
    <xf numFmtId="3" fontId="1" fillId="11" borderId="18" xfId="0" applyNumberFormat="1" applyFont="1" applyFill="1" applyBorder="1"/>
    <xf numFmtId="3" fontId="1" fillId="11" borderId="19" xfId="0" applyNumberFormat="1" applyFont="1" applyFill="1" applyBorder="1"/>
    <xf numFmtId="3" fontId="3" fillId="11" borderId="20" xfId="0" applyNumberFormat="1" applyFont="1" applyFill="1" applyBorder="1"/>
    <xf numFmtId="3" fontId="1" fillId="12" borderId="18" xfId="0" applyNumberFormat="1" applyFont="1" applyFill="1" applyBorder="1"/>
    <xf numFmtId="3" fontId="1" fillId="12" borderId="19" xfId="0" applyNumberFormat="1" applyFont="1" applyFill="1" applyBorder="1"/>
    <xf numFmtId="3" fontId="3" fillId="12" borderId="20" xfId="0" applyNumberFormat="1" applyFont="1" applyFill="1" applyBorder="1"/>
    <xf numFmtId="3" fontId="3" fillId="8" borderId="20" xfId="0" applyNumberFormat="1" applyFont="1" applyFill="1" applyBorder="1"/>
    <xf numFmtId="3" fontId="1" fillId="13" borderId="18" xfId="0" applyNumberFormat="1" applyFont="1" applyFill="1" applyBorder="1"/>
    <xf numFmtId="3" fontId="1" fillId="13" borderId="19" xfId="0" applyNumberFormat="1" applyFont="1" applyFill="1" applyBorder="1"/>
    <xf numFmtId="3" fontId="3" fillId="13" borderId="20" xfId="0" applyNumberFormat="1" applyFont="1" applyFill="1" applyBorder="1"/>
    <xf numFmtId="3" fontId="1" fillId="14" borderId="18" xfId="0" applyNumberFormat="1" applyFont="1" applyFill="1" applyBorder="1"/>
    <xf numFmtId="3" fontId="1" fillId="14" borderId="19" xfId="0" applyNumberFormat="1" applyFont="1" applyFill="1" applyBorder="1"/>
    <xf numFmtId="0" fontId="3" fillId="14" borderId="20" xfId="0" applyFon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 applyBorder="1"/>
    <xf numFmtId="0" fontId="1" fillId="15" borderId="13" xfId="0" applyFont="1" applyFill="1" applyBorder="1"/>
    <xf numFmtId="3" fontId="1" fillId="15" borderId="10" xfId="0" applyNumberFormat="1" applyFont="1" applyFill="1" applyBorder="1"/>
    <xf numFmtId="3" fontId="1" fillId="15" borderId="11" xfId="0" applyNumberFormat="1" applyFont="1" applyFill="1" applyBorder="1"/>
    <xf numFmtId="3" fontId="1" fillId="15" borderId="13" xfId="0" applyNumberFormat="1" applyFont="1" applyFill="1" applyBorder="1"/>
    <xf numFmtId="0" fontId="1" fillId="15" borderId="8" xfId="0" applyFont="1" applyFill="1" applyBorder="1"/>
    <xf numFmtId="3" fontId="1" fillId="15" borderId="12" xfId="0" applyNumberFormat="1" applyFont="1" applyFill="1" applyBorder="1"/>
    <xf numFmtId="3" fontId="1" fillId="15" borderId="3" xfId="0" applyNumberFormat="1" applyFont="1" applyFill="1" applyBorder="1"/>
    <xf numFmtId="3" fontId="1" fillId="15" borderId="8" xfId="0" applyNumberFormat="1" applyFont="1" applyFill="1" applyBorder="1"/>
    <xf numFmtId="0" fontId="3" fillId="15" borderId="15" xfId="0" applyFont="1" applyFill="1" applyBorder="1"/>
    <xf numFmtId="3" fontId="3" fillId="15" borderId="14" xfId="0" applyNumberFormat="1" applyFont="1" applyFill="1" applyBorder="1"/>
    <xf numFmtId="3" fontId="3" fillId="15" borderId="16" xfId="0" applyNumberFormat="1" applyFont="1" applyFill="1" applyBorder="1"/>
    <xf numFmtId="3" fontId="3" fillId="15" borderId="15" xfId="0" applyNumberFormat="1" applyFont="1" applyFill="1" applyBorder="1"/>
    <xf numFmtId="0" fontId="3" fillId="0" borderId="0" xfId="0" applyFont="1" applyFill="1" applyBorder="1"/>
    <xf numFmtId="3" fontId="1" fillId="16" borderId="18" xfId="0" applyNumberFormat="1" applyFont="1" applyFill="1" applyBorder="1"/>
    <xf numFmtId="3" fontId="1" fillId="16" borderId="19" xfId="0" applyNumberFormat="1" applyFont="1" applyFill="1" applyBorder="1"/>
    <xf numFmtId="3" fontId="3" fillId="16" borderId="20" xfId="0" applyNumberFormat="1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2" xfId="0" applyFont="1" applyBorder="1" applyAlignment="1"/>
    <xf numFmtId="164" fontId="1" fillId="5" borderId="10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1" fillId="5" borderId="12" xfId="0" applyNumberFormat="1" applyFont="1" applyFill="1" applyBorder="1" applyAlignment="1">
      <alignment vertical="center"/>
    </xf>
    <xf numFmtId="164" fontId="1" fillId="15" borderId="12" xfId="0" applyNumberFormat="1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164" fontId="1" fillId="6" borderId="12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64" fontId="1" fillId="7" borderId="10" xfId="0" applyNumberFormat="1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64" fontId="1" fillId="7" borderId="12" xfId="0" applyNumberFormat="1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164" fontId="1" fillId="15" borderId="10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64" fontId="1" fillId="8" borderId="10" xfId="0" applyNumberFormat="1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6F0"/>
      <color rgb="FF00DED9"/>
      <color rgb="FF00D1CC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25" zoomScale="90" zoomScaleNormal="90" workbookViewId="0">
      <selection activeCell="H21" sqref="H21"/>
    </sheetView>
  </sheetViews>
  <sheetFormatPr defaultRowHeight="15" x14ac:dyDescent="0.25"/>
  <cols>
    <col min="1" max="1" width="37.140625" customWidth="1"/>
    <col min="2" max="2" width="24.5703125" customWidth="1"/>
    <col min="3" max="6" width="16.7109375" customWidth="1"/>
    <col min="7" max="7" width="21.42578125" customWidth="1"/>
    <col min="10" max="10" width="27.85546875" customWidth="1"/>
    <col min="11" max="11" width="15" customWidth="1"/>
    <col min="14" max="14" width="26.5703125" customWidth="1"/>
    <col min="15" max="15" width="16.5703125" customWidth="1"/>
  </cols>
  <sheetData>
    <row r="1" spans="1:15" ht="26.25" customHeight="1" thickBot="1" x14ac:dyDescent="0.3">
      <c r="A1" s="130" t="s">
        <v>30</v>
      </c>
      <c r="B1" s="131"/>
      <c r="C1" s="132"/>
      <c r="D1" s="132"/>
      <c r="E1" s="132"/>
      <c r="F1" s="132"/>
      <c r="G1" s="133"/>
    </row>
    <row r="2" spans="1:15" ht="23.25" customHeight="1" thickBot="1" x14ac:dyDescent="0.3">
      <c r="A2" s="134" t="s">
        <v>29</v>
      </c>
      <c r="B2" s="135"/>
      <c r="C2" s="1" t="s">
        <v>0</v>
      </c>
      <c r="D2" s="2" t="s">
        <v>1</v>
      </c>
      <c r="E2" s="2" t="s">
        <v>2</v>
      </c>
      <c r="F2" s="69" t="s">
        <v>3</v>
      </c>
      <c r="G2" s="84" t="s">
        <v>31</v>
      </c>
      <c r="I2" s="107"/>
      <c r="J2" s="107"/>
      <c r="K2" s="107"/>
    </row>
    <row r="3" spans="1:15" ht="15.75" x14ac:dyDescent="0.25">
      <c r="A3" s="136" t="s">
        <v>4</v>
      </c>
      <c r="B3" s="23" t="s">
        <v>5</v>
      </c>
      <c r="C3" s="24">
        <v>3610599</v>
      </c>
      <c r="D3" s="25">
        <v>3717104</v>
      </c>
      <c r="E3" s="25">
        <v>3690769</v>
      </c>
      <c r="F3" s="70">
        <v>4630470</v>
      </c>
      <c r="G3" s="88">
        <f>SUM(C3:F3)</f>
        <v>15648942</v>
      </c>
      <c r="I3" s="107"/>
      <c r="J3" s="110"/>
      <c r="K3" s="107"/>
      <c r="M3" s="107"/>
      <c r="N3" s="108"/>
      <c r="O3" s="108"/>
    </row>
    <row r="4" spans="1:15" ht="15.75" x14ac:dyDescent="0.25">
      <c r="A4" s="137"/>
      <c r="B4" s="26" t="s">
        <v>6</v>
      </c>
      <c r="C4" s="27">
        <v>2130815</v>
      </c>
      <c r="D4" s="28">
        <v>2123575</v>
      </c>
      <c r="E4" s="28">
        <v>2030334</v>
      </c>
      <c r="F4" s="71">
        <v>2313090</v>
      </c>
      <c r="G4" s="89">
        <f>SUM(C4:F4)</f>
        <v>8597814</v>
      </c>
      <c r="I4" s="107"/>
      <c r="J4" s="110"/>
      <c r="K4" s="107"/>
      <c r="M4" s="107"/>
      <c r="N4" s="108"/>
      <c r="O4" s="108"/>
    </row>
    <row r="5" spans="1:15" ht="15.75" x14ac:dyDescent="0.25">
      <c r="A5" s="138" t="s">
        <v>7</v>
      </c>
      <c r="B5" s="26" t="s">
        <v>5</v>
      </c>
      <c r="C5" s="27">
        <v>1146131</v>
      </c>
      <c r="D5" s="28">
        <v>1593529</v>
      </c>
      <c r="E5" s="28">
        <v>1123859</v>
      </c>
      <c r="F5" s="71">
        <v>1252476</v>
      </c>
      <c r="G5" s="89">
        <f>SUM(C5:F5)</f>
        <v>5115995</v>
      </c>
      <c r="I5" s="107"/>
      <c r="J5" s="110"/>
      <c r="K5" s="107"/>
      <c r="L5" s="107"/>
      <c r="M5" s="107"/>
      <c r="N5" s="109"/>
      <c r="O5" s="109"/>
    </row>
    <row r="6" spans="1:15" ht="15.75" x14ac:dyDescent="0.25">
      <c r="A6" s="137"/>
      <c r="B6" s="26" t="s">
        <v>6</v>
      </c>
      <c r="C6" s="27">
        <v>671838</v>
      </c>
      <c r="D6" s="28">
        <v>1115263</v>
      </c>
      <c r="E6" s="28">
        <v>645393</v>
      </c>
      <c r="F6" s="71">
        <v>925832</v>
      </c>
      <c r="G6" s="89">
        <f>SUM(C6:F6)</f>
        <v>3358326</v>
      </c>
      <c r="I6" s="107"/>
      <c r="J6" s="110"/>
      <c r="K6" s="107"/>
      <c r="L6" s="107"/>
      <c r="M6" s="107"/>
    </row>
    <row r="7" spans="1:15" ht="15.75" x14ac:dyDescent="0.25">
      <c r="A7" s="138" t="s">
        <v>8</v>
      </c>
      <c r="B7" s="26" t="s">
        <v>9</v>
      </c>
      <c r="C7" s="27">
        <v>1954077</v>
      </c>
      <c r="D7" s="28">
        <v>2092500</v>
      </c>
      <c r="E7" s="28">
        <f xml:space="preserve"> (E3+E5)-(E4+E6)</f>
        <v>2138901</v>
      </c>
      <c r="F7" s="71">
        <v>2644024</v>
      </c>
      <c r="G7" s="89">
        <f>SUM(C7:F7)</f>
        <v>8829502</v>
      </c>
      <c r="I7" s="107"/>
      <c r="J7" s="110"/>
      <c r="K7" s="107"/>
      <c r="L7" s="107"/>
      <c r="M7" s="107"/>
    </row>
    <row r="8" spans="1:15" ht="16.5" thickBot="1" x14ac:dyDescent="0.3">
      <c r="A8" s="141"/>
      <c r="B8" s="62" t="s">
        <v>10</v>
      </c>
      <c r="C8" s="47">
        <v>683927</v>
      </c>
      <c r="D8" s="48">
        <v>732375</v>
      </c>
      <c r="E8" s="48">
        <f>E7*0.35</f>
        <v>748615.35</v>
      </c>
      <c r="F8" s="72">
        <v>925408</v>
      </c>
      <c r="G8" s="90">
        <f>SUM(C8:F8)</f>
        <v>3090325.35</v>
      </c>
      <c r="I8" s="107"/>
      <c r="J8" s="110"/>
      <c r="K8" s="107"/>
      <c r="L8" s="107"/>
      <c r="M8" s="107"/>
    </row>
    <row r="9" spans="1:15" ht="15.75" x14ac:dyDescent="0.25">
      <c r="A9" s="142" t="s">
        <v>11</v>
      </c>
      <c r="B9" s="29" t="s">
        <v>5</v>
      </c>
      <c r="C9" s="30">
        <v>755289</v>
      </c>
      <c r="D9" s="31">
        <v>1418208</v>
      </c>
      <c r="E9" s="31">
        <v>1527885</v>
      </c>
      <c r="F9" s="73">
        <v>1830328</v>
      </c>
      <c r="G9" s="91">
        <f>SUM(C9:F9)</f>
        <v>5531710</v>
      </c>
      <c r="I9" s="107"/>
      <c r="J9" s="110"/>
      <c r="K9" s="107"/>
      <c r="L9" s="107"/>
      <c r="M9" s="107"/>
    </row>
    <row r="10" spans="1:15" ht="15.75" x14ac:dyDescent="0.25">
      <c r="A10" s="143"/>
      <c r="B10" s="32" t="s">
        <v>6</v>
      </c>
      <c r="C10" s="33">
        <v>683344</v>
      </c>
      <c r="D10" s="34">
        <v>1175982</v>
      </c>
      <c r="E10" s="34">
        <v>1355298</v>
      </c>
      <c r="F10" s="74">
        <v>1582024</v>
      </c>
      <c r="G10" s="92">
        <f>SUM(C10:F10)</f>
        <v>4796648</v>
      </c>
      <c r="I10" s="107"/>
      <c r="J10" s="110"/>
      <c r="K10" s="107"/>
      <c r="L10" s="107"/>
      <c r="M10" s="107"/>
    </row>
    <row r="11" spans="1:15" ht="15.75" x14ac:dyDescent="0.25">
      <c r="A11" s="144" t="s">
        <v>12</v>
      </c>
      <c r="B11" s="32" t="s">
        <v>5</v>
      </c>
      <c r="C11" s="33">
        <v>26059113</v>
      </c>
      <c r="D11" s="34">
        <v>24809160</v>
      </c>
      <c r="E11" s="34">
        <v>23223192</v>
      </c>
      <c r="F11" s="74">
        <v>28270016</v>
      </c>
      <c r="G11" s="92">
        <f>SUM(C11:F11)</f>
        <v>102361481</v>
      </c>
      <c r="I11" s="107"/>
      <c r="J11" s="110"/>
      <c r="K11" s="107"/>
      <c r="L11" s="107"/>
      <c r="M11" s="107"/>
    </row>
    <row r="12" spans="1:15" ht="15.75" x14ac:dyDescent="0.25">
      <c r="A12" s="143"/>
      <c r="B12" s="32" t="s">
        <v>6</v>
      </c>
      <c r="C12" s="33">
        <v>23527565</v>
      </c>
      <c r="D12" s="34">
        <v>22084134</v>
      </c>
      <c r="E12" s="34">
        <v>21068529</v>
      </c>
      <c r="F12" s="74">
        <v>25648661</v>
      </c>
      <c r="G12" s="92">
        <f>SUM(C12:F12)</f>
        <v>92328889</v>
      </c>
      <c r="I12" s="107"/>
      <c r="J12" s="110"/>
      <c r="K12" s="107"/>
      <c r="L12" s="107"/>
      <c r="M12" s="107"/>
    </row>
    <row r="13" spans="1:15" ht="15.75" x14ac:dyDescent="0.25">
      <c r="A13" s="144" t="s">
        <v>13</v>
      </c>
      <c r="B13" s="32" t="s">
        <v>9</v>
      </c>
      <c r="C13" s="33">
        <v>2603493</v>
      </c>
      <c r="D13" s="34">
        <v>2967251</v>
      </c>
      <c r="E13" s="34">
        <f>(E9+E11)-(E10+E12)</f>
        <v>2327250</v>
      </c>
      <c r="F13" s="74">
        <v>2869659</v>
      </c>
      <c r="G13" s="92">
        <f>SUM(C13:F13)</f>
        <v>10767653</v>
      </c>
      <c r="I13" s="107"/>
      <c r="J13" s="108"/>
      <c r="K13" s="107"/>
      <c r="L13" s="107"/>
      <c r="M13" s="107"/>
    </row>
    <row r="14" spans="1:15" ht="16.5" thickBot="1" x14ac:dyDescent="0.3">
      <c r="A14" s="145"/>
      <c r="B14" s="63" t="s">
        <v>10</v>
      </c>
      <c r="C14" s="49">
        <v>598803</v>
      </c>
      <c r="D14" s="50">
        <v>682468</v>
      </c>
      <c r="E14" s="50">
        <f>E13*0.23</f>
        <v>535267.5</v>
      </c>
      <c r="F14" s="75">
        <v>660022</v>
      </c>
      <c r="G14" s="93">
        <v>2476560</v>
      </c>
      <c r="I14" s="107"/>
      <c r="J14" s="109"/>
      <c r="K14" s="107"/>
      <c r="L14" s="107"/>
      <c r="M14" s="107"/>
    </row>
    <row r="15" spans="1:15" ht="15.75" x14ac:dyDescent="0.25">
      <c r="A15" s="146" t="s">
        <v>14</v>
      </c>
      <c r="B15" s="17" t="s">
        <v>5</v>
      </c>
      <c r="C15" s="18">
        <v>3361</v>
      </c>
      <c r="D15" s="19">
        <v>1475</v>
      </c>
      <c r="E15" s="19">
        <v>1949</v>
      </c>
      <c r="F15" s="76">
        <v>3065</v>
      </c>
      <c r="G15" s="94">
        <f>SUM(C15:F15)</f>
        <v>9850</v>
      </c>
      <c r="I15" s="107"/>
      <c r="J15" s="107"/>
      <c r="K15" s="107"/>
      <c r="L15" s="107"/>
      <c r="M15" s="107"/>
    </row>
    <row r="16" spans="1:15" ht="15.75" x14ac:dyDescent="0.25">
      <c r="A16" s="147"/>
      <c r="B16" s="20" t="s">
        <v>6</v>
      </c>
      <c r="C16" s="21">
        <v>1349</v>
      </c>
      <c r="D16" s="22">
        <v>2147</v>
      </c>
      <c r="E16" s="22">
        <v>356</v>
      </c>
      <c r="F16" s="77">
        <v>888</v>
      </c>
      <c r="G16" s="95">
        <f>SUM(C16:F16)</f>
        <v>4740</v>
      </c>
      <c r="I16" s="107"/>
      <c r="J16" s="107"/>
      <c r="K16" s="107"/>
      <c r="L16" s="107"/>
      <c r="M16" s="107"/>
    </row>
    <row r="17" spans="1:17" ht="15.75" x14ac:dyDescent="0.25">
      <c r="A17" s="148" t="s">
        <v>15</v>
      </c>
      <c r="B17" s="20" t="s">
        <v>5</v>
      </c>
      <c r="C17" s="21">
        <v>0</v>
      </c>
      <c r="D17" s="22">
        <v>0</v>
      </c>
      <c r="E17" s="22">
        <v>0</v>
      </c>
      <c r="F17" s="20">
        <v>0</v>
      </c>
      <c r="G17" s="95">
        <f>SUM(C17:F17)</f>
        <v>0</v>
      </c>
      <c r="I17" s="107"/>
      <c r="J17" s="107"/>
      <c r="K17" s="107"/>
      <c r="L17" s="107"/>
      <c r="M17" s="107"/>
      <c r="N17" s="107"/>
    </row>
    <row r="18" spans="1:17" ht="15.75" x14ac:dyDescent="0.25">
      <c r="A18" s="147"/>
      <c r="B18" s="20" t="s">
        <v>6</v>
      </c>
      <c r="C18" s="21">
        <v>0</v>
      </c>
      <c r="D18" s="22">
        <v>0</v>
      </c>
      <c r="E18" s="22">
        <v>0</v>
      </c>
      <c r="F18" s="20">
        <v>0</v>
      </c>
      <c r="G18" s="95">
        <f>SUM(C18:F18)</f>
        <v>0</v>
      </c>
      <c r="I18" s="107"/>
      <c r="J18" s="113"/>
      <c r="K18" s="107"/>
      <c r="L18" s="107"/>
      <c r="M18" s="107"/>
      <c r="N18" s="109"/>
    </row>
    <row r="19" spans="1:17" ht="15.75" x14ac:dyDescent="0.25">
      <c r="A19" s="148" t="s">
        <v>16</v>
      </c>
      <c r="B19" s="20" t="s">
        <v>9</v>
      </c>
      <c r="C19" s="21">
        <v>2012</v>
      </c>
      <c r="D19" s="22">
        <v>0</v>
      </c>
      <c r="E19" s="22">
        <f>(E15+E17)-(E16+E18)</f>
        <v>1593</v>
      </c>
      <c r="F19" s="77">
        <v>2177</v>
      </c>
      <c r="G19" s="95">
        <f>SUM(C19:F19)</f>
        <v>5782</v>
      </c>
      <c r="I19" s="107"/>
      <c r="J19" s="113"/>
      <c r="K19" s="107"/>
      <c r="L19" s="107"/>
      <c r="M19" s="107"/>
      <c r="N19" s="107"/>
      <c r="O19" s="107"/>
      <c r="P19" s="107"/>
      <c r="Q19" s="107"/>
    </row>
    <row r="20" spans="1:17" ht="16.5" thickBot="1" x14ac:dyDescent="0.3">
      <c r="A20" s="149"/>
      <c r="B20" s="64" t="s">
        <v>10</v>
      </c>
      <c r="C20" s="51">
        <v>463</v>
      </c>
      <c r="D20" s="52">
        <v>0</v>
      </c>
      <c r="E20" s="52">
        <f>E19*0.23</f>
        <v>366.39000000000004</v>
      </c>
      <c r="F20" s="64">
        <v>501</v>
      </c>
      <c r="G20" s="96">
        <f>C20+D20+E20+F20</f>
        <v>1330.39</v>
      </c>
      <c r="I20" s="107"/>
      <c r="J20" s="113"/>
      <c r="K20" s="107"/>
      <c r="L20" s="107"/>
      <c r="M20" s="107"/>
      <c r="N20" s="107"/>
      <c r="O20" s="110"/>
      <c r="P20" s="107"/>
      <c r="Q20" s="107"/>
    </row>
    <row r="21" spans="1:17" ht="15.75" x14ac:dyDescent="0.25">
      <c r="A21" s="150" t="s">
        <v>17</v>
      </c>
      <c r="B21" s="35" t="s">
        <v>5</v>
      </c>
      <c r="C21" s="36">
        <v>0</v>
      </c>
      <c r="D21" s="37">
        <v>0</v>
      </c>
      <c r="E21" s="37">
        <v>0</v>
      </c>
      <c r="F21" s="78">
        <v>0</v>
      </c>
      <c r="G21" s="85">
        <f>SUM(C21:F21)</f>
        <v>0</v>
      </c>
      <c r="I21" s="107"/>
      <c r="J21" s="113"/>
      <c r="K21" s="107"/>
      <c r="L21" s="107"/>
      <c r="M21" s="107"/>
      <c r="N21" s="107"/>
      <c r="O21" s="110"/>
      <c r="P21" s="107"/>
      <c r="Q21" s="107"/>
    </row>
    <row r="22" spans="1:17" ht="15.75" x14ac:dyDescent="0.25">
      <c r="A22" s="151"/>
      <c r="B22" s="38" t="s">
        <v>6</v>
      </c>
      <c r="C22" s="39">
        <v>0</v>
      </c>
      <c r="D22" s="40">
        <v>0</v>
      </c>
      <c r="E22" s="40">
        <v>0</v>
      </c>
      <c r="F22" s="79">
        <v>0</v>
      </c>
      <c r="G22" s="86">
        <f>SUM(C22:F22)</f>
        <v>0</v>
      </c>
      <c r="I22" s="107"/>
      <c r="J22" s="113"/>
      <c r="K22" s="110"/>
      <c r="L22" s="107"/>
      <c r="M22" s="107"/>
      <c r="N22" s="107"/>
      <c r="O22" s="110"/>
      <c r="P22" s="107"/>
      <c r="Q22" s="107"/>
    </row>
    <row r="23" spans="1:17" ht="15.75" x14ac:dyDescent="0.25">
      <c r="A23" s="152" t="s">
        <v>18</v>
      </c>
      <c r="B23" s="38" t="s">
        <v>5</v>
      </c>
      <c r="C23" s="39">
        <v>0</v>
      </c>
      <c r="D23" s="40">
        <v>0</v>
      </c>
      <c r="E23" s="40">
        <v>0</v>
      </c>
      <c r="F23" s="38">
        <v>0</v>
      </c>
      <c r="G23" s="86">
        <f>SUM(C23:F23)</f>
        <v>0</v>
      </c>
      <c r="I23" s="107"/>
      <c r="J23" s="113"/>
      <c r="K23" s="110"/>
      <c r="L23" s="107"/>
      <c r="M23" s="107"/>
      <c r="N23" s="107"/>
      <c r="O23" s="110"/>
      <c r="P23" s="107"/>
      <c r="Q23" s="107"/>
    </row>
    <row r="24" spans="1:17" ht="15.75" x14ac:dyDescent="0.25">
      <c r="A24" s="151"/>
      <c r="B24" s="38" t="s">
        <v>6</v>
      </c>
      <c r="C24" s="39">
        <v>0</v>
      </c>
      <c r="D24" s="40">
        <v>0</v>
      </c>
      <c r="E24" s="40">
        <v>0</v>
      </c>
      <c r="F24" s="38">
        <v>0</v>
      </c>
      <c r="G24" s="86">
        <f>SUM(C24:F24)</f>
        <v>0</v>
      </c>
      <c r="I24" s="107"/>
      <c r="J24" s="113"/>
      <c r="K24" s="126"/>
      <c r="L24" s="107"/>
      <c r="M24" s="107"/>
      <c r="N24" s="107"/>
      <c r="O24" s="110"/>
      <c r="P24" s="107"/>
      <c r="Q24" s="107"/>
    </row>
    <row r="25" spans="1:17" ht="15.75" x14ac:dyDescent="0.25">
      <c r="A25" s="152" t="s">
        <v>19</v>
      </c>
      <c r="B25" s="38" t="s">
        <v>9</v>
      </c>
      <c r="C25" s="39">
        <v>0</v>
      </c>
      <c r="D25" s="40">
        <v>0</v>
      </c>
      <c r="E25" s="40">
        <f>(E21+E23)-(E22+E24)</f>
        <v>0</v>
      </c>
      <c r="F25" s="79">
        <v>0</v>
      </c>
      <c r="G25" s="86">
        <f>SUM(C25:F25)</f>
        <v>0</v>
      </c>
      <c r="I25" s="107"/>
      <c r="J25" s="107"/>
      <c r="K25" s="126"/>
      <c r="L25" s="107"/>
      <c r="M25" s="107"/>
      <c r="N25" s="107"/>
      <c r="O25" s="109"/>
      <c r="P25" s="107"/>
      <c r="Q25" s="107"/>
    </row>
    <row r="26" spans="1:17" ht="16.5" thickBot="1" x14ac:dyDescent="0.3">
      <c r="A26" s="153"/>
      <c r="B26" s="65" t="s">
        <v>10</v>
      </c>
      <c r="C26" s="53">
        <v>0</v>
      </c>
      <c r="D26" s="54">
        <v>0</v>
      </c>
      <c r="E26" s="54">
        <f>E25*0.23</f>
        <v>0</v>
      </c>
      <c r="F26" s="65">
        <v>0</v>
      </c>
      <c r="G26" s="100">
        <f>SUM(C26:F26)</f>
        <v>0</v>
      </c>
      <c r="I26" s="107"/>
      <c r="J26" s="107"/>
      <c r="K26" s="110"/>
      <c r="L26" s="107"/>
      <c r="M26" s="107"/>
      <c r="N26" s="107"/>
      <c r="O26" s="107"/>
      <c r="P26" s="107"/>
      <c r="Q26" s="107"/>
    </row>
    <row r="27" spans="1:17" ht="15.75" x14ac:dyDescent="0.25">
      <c r="A27" s="154" t="s">
        <v>20</v>
      </c>
      <c r="B27" s="114" t="s">
        <v>5</v>
      </c>
      <c r="C27" s="115">
        <v>0</v>
      </c>
      <c r="D27" s="116">
        <v>18445814</v>
      </c>
      <c r="E27" s="116">
        <v>59124847</v>
      </c>
      <c r="F27" s="117">
        <v>55418087</v>
      </c>
      <c r="G27" s="127">
        <f>SUM(C27:F27)</f>
        <v>132988748</v>
      </c>
      <c r="I27" s="107"/>
      <c r="J27" s="108"/>
      <c r="K27" s="110"/>
      <c r="L27" s="107"/>
      <c r="M27" s="107"/>
      <c r="N27" s="107"/>
      <c r="O27" s="107"/>
      <c r="P27" s="107"/>
      <c r="Q27" s="107"/>
    </row>
    <row r="28" spans="1:17" ht="15.75" x14ac:dyDescent="0.25">
      <c r="A28" s="140"/>
      <c r="B28" s="118" t="s">
        <v>6</v>
      </c>
      <c r="C28" s="119">
        <v>0</v>
      </c>
      <c r="D28" s="120">
        <v>17297633</v>
      </c>
      <c r="E28" s="120">
        <v>55326163</v>
      </c>
      <c r="F28" s="121">
        <v>51908653</v>
      </c>
      <c r="G28" s="128">
        <f>SUM(C28:F28)</f>
        <v>124532449</v>
      </c>
      <c r="I28" s="107"/>
      <c r="J28" s="108"/>
      <c r="K28" s="110"/>
      <c r="L28" s="107"/>
      <c r="M28" s="107"/>
      <c r="N28" s="107"/>
      <c r="O28" s="107"/>
      <c r="P28" s="107"/>
      <c r="Q28" s="107"/>
    </row>
    <row r="29" spans="1:17" ht="15.75" x14ac:dyDescent="0.25">
      <c r="A29" s="139" t="s">
        <v>21</v>
      </c>
      <c r="B29" s="118" t="s">
        <v>5</v>
      </c>
      <c r="C29" s="119">
        <v>51735099</v>
      </c>
      <c r="D29" s="120">
        <v>59844055</v>
      </c>
      <c r="E29" s="120">
        <v>59640292</v>
      </c>
      <c r="F29" s="121">
        <v>70383785</v>
      </c>
      <c r="G29" s="128">
        <f>SUM(C29:F29)</f>
        <v>241603231</v>
      </c>
      <c r="I29" s="107"/>
      <c r="J29" s="113"/>
      <c r="K29" s="110"/>
      <c r="L29" s="107"/>
      <c r="M29" s="107"/>
      <c r="N29" s="109"/>
      <c r="O29" s="107"/>
      <c r="P29" s="107"/>
      <c r="Q29" s="107"/>
    </row>
    <row r="30" spans="1:17" ht="15.75" x14ac:dyDescent="0.25">
      <c r="A30" s="140"/>
      <c r="B30" s="118" t="s">
        <v>6</v>
      </c>
      <c r="C30" s="119">
        <v>49653306</v>
      </c>
      <c r="D30" s="120">
        <v>57445860</v>
      </c>
      <c r="E30" s="120">
        <v>57253711</v>
      </c>
      <c r="F30" s="121">
        <v>67557023</v>
      </c>
      <c r="G30" s="128">
        <f>SUM(C30:F30)</f>
        <v>231909900</v>
      </c>
      <c r="I30" s="107"/>
      <c r="J30" s="113"/>
      <c r="K30" s="110"/>
      <c r="L30" s="107"/>
      <c r="M30" s="107"/>
      <c r="N30" s="109"/>
    </row>
    <row r="31" spans="1:17" ht="15.75" x14ac:dyDescent="0.25">
      <c r="A31" s="139" t="s">
        <v>22</v>
      </c>
      <c r="B31" s="118" t="s">
        <v>9</v>
      </c>
      <c r="C31" s="119">
        <v>2081793</v>
      </c>
      <c r="D31" s="120">
        <v>3546375</v>
      </c>
      <c r="E31" s="120">
        <f>(E27+E29)-(E28+E30)</f>
        <v>6185265</v>
      </c>
      <c r="F31" s="121">
        <v>6336196</v>
      </c>
      <c r="G31" s="128">
        <f>SUM(C31:F31)</f>
        <v>18149629</v>
      </c>
      <c r="H31" s="111"/>
      <c r="I31" s="107"/>
      <c r="J31" s="113"/>
      <c r="K31" s="110"/>
      <c r="L31" s="107"/>
      <c r="M31" s="107"/>
      <c r="N31" s="109"/>
    </row>
    <row r="32" spans="1:17" ht="16.5" thickBot="1" x14ac:dyDescent="0.3">
      <c r="A32" s="157"/>
      <c r="B32" s="122" t="s">
        <v>10</v>
      </c>
      <c r="C32" s="123">
        <v>961682</v>
      </c>
      <c r="D32" s="124">
        <v>1243349</v>
      </c>
      <c r="E32" s="124">
        <f>E31*0.35</f>
        <v>2164842.75</v>
      </c>
      <c r="F32" s="125">
        <v>2217807</v>
      </c>
      <c r="G32" s="129">
        <f>SUM(C32:F32)</f>
        <v>6587680.75</v>
      </c>
      <c r="I32" s="107"/>
      <c r="J32" s="108"/>
      <c r="K32" s="109"/>
      <c r="L32" s="107"/>
      <c r="M32" s="107"/>
      <c r="N32" s="107"/>
    </row>
    <row r="33" spans="1:14" ht="15.75" x14ac:dyDescent="0.25">
      <c r="A33" s="158" t="s">
        <v>23</v>
      </c>
      <c r="B33" s="5" t="s">
        <v>5</v>
      </c>
      <c r="C33" s="6">
        <v>0</v>
      </c>
      <c r="D33" s="7">
        <v>1306503</v>
      </c>
      <c r="E33" s="7">
        <v>4571828</v>
      </c>
      <c r="F33" s="80">
        <v>4619316</v>
      </c>
      <c r="G33" s="101">
        <f>SUM(C33:F33)</f>
        <v>10497647</v>
      </c>
      <c r="I33" s="107"/>
      <c r="J33" s="109"/>
      <c r="K33" s="107"/>
      <c r="L33" s="107"/>
      <c r="M33" s="107"/>
      <c r="N33" s="108"/>
    </row>
    <row r="34" spans="1:14" ht="15.75" x14ac:dyDescent="0.25">
      <c r="A34" s="159"/>
      <c r="B34" s="8" t="s">
        <v>6</v>
      </c>
      <c r="C34" s="9">
        <v>0</v>
      </c>
      <c r="D34" s="10">
        <v>1181283</v>
      </c>
      <c r="E34" s="10">
        <v>4044765</v>
      </c>
      <c r="F34" s="81">
        <v>4063020</v>
      </c>
      <c r="G34" s="102">
        <f>SUM(C34:F34)</f>
        <v>9289068</v>
      </c>
      <c r="I34" s="107"/>
      <c r="J34" s="107"/>
      <c r="K34" s="107"/>
      <c r="L34" s="107"/>
      <c r="M34" s="107"/>
      <c r="N34" s="108"/>
    </row>
    <row r="35" spans="1:14" ht="15.75" x14ac:dyDescent="0.25">
      <c r="A35" s="160" t="s">
        <v>24</v>
      </c>
      <c r="B35" s="8" t="s">
        <v>5</v>
      </c>
      <c r="C35" s="9">
        <v>2090378</v>
      </c>
      <c r="D35" s="10">
        <v>2760126</v>
      </c>
      <c r="E35" s="10">
        <v>3974579</v>
      </c>
      <c r="F35" s="81">
        <v>3855282</v>
      </c>
      <c r="G35" s="102">
        <f>SUM(C35:F35)</f>
        <v>12680365</v>
      </c>
      <c r="I35" s="111"/>
      <c r="J35" s="111"/>
      <c r="K35" s="107"/>
      <c r="L35" s="107"/>
      <c r="M35" s="107"/>
      <c r="N35" s="109"/>
    </row>
    <row r="36" spans="1:14" ht="15.75" x14ac:dyDescent="0.25">
      <c r="A36" s="159"/>
      <c r="B36" s="8" t="s">
        <v>6</v>
      </c>
      <c r="C36" s="9">
        <v>1992281</v>
      </c>
      <c r="D36" s="10">
        <v>2663802</v>
      </c>
      <c r="E36" s="10">
        <v>3871654</v>
      </c>
      <c r="F36" s="81">
        <v>3721135</v>
      </c>
      <c r="G36" s="102">
        <f>SUM(C36:F36)</f>
        <v>12248872</v>
      </c>
      <c r="I36" s="111"/>
      <c r="J36" s="111"/>
      <c r="K36" s="107"/>
      <c r="L36" s="107"/>
      <c r="M36" s="107"/>
      <c r="N36" s="107"/>
    </row>
    <row r="37" spans="1:14" ht="15.75" x14ac:dyDescent="0.25">
      <c r="A37" s="160" t="s">
        <v>25</v>
      </c>
      <c r="B37" s="8" t="s">
        <v>9</v>
      </c>
      <c r="C37" s="9">
        <v>98097</v>
      </c>
      <c r="D37" s="10">
        <v>222152</v>
      </c>
      <c r="E37" s="10">
        <f>(E33+E35)-(E34+E36)</f>
        <v>629988</v>
      </c>
      <c r="F37" s="81">
        <v>690441</v>
      </c>
      <c r="G37" s="102">
        <f>SUM(C37:F37)</f>
        <v>1640678</v>
      </c>
      <c r="I37" s="111"/>
      <c r="J37" s="112"/>
      <c r="K37" s="107"/>
      <c r="L37" s="107"/>
      <c r="M37" s="107"/>
      <c r="N37" s="107"/>
    </row>
    <row r="38" spans="1:14" ht="16.5" thickBot="1" x14ac:dyDescent="0.3">
      <c r="A38" s="161"/>
      <c r="B38" s="66" t="s">
        <v>10</v>
      </c>
      <c r="C38" s="55">
        <v>22562</v>
      </c>
      <c r="D38" s="56">
        <v>51095</v>
      </c>
      <c r="E38" s="56">
        <f>E37*0.23</f>
        <v>144897.24000000002</v>
      </c>
      <c r="F38" s="82">
        <v>158802</v>
      </c>
      <c r="G38" s="103">
        <f>SUM(C38:F38)</f>
        <v>377356.24</v>
      </c>
      <c r="I38" s="111"/>
      <c r="J38" s="112"/>
      <c r="K38" s="107"/>
      <c r="L38" s="107"/>
      <c r="M38" s="107"/>
      <c r="N38" s="107"/>
    </row>
    <row r="39" spans="1:14" ht="15.75" x14ac:dyDescent="0.25">
      <c r="A39" s="162" t="s">
        <v>26</v>
      </c>
      <c r="B39" s="11" t="s">
        <v>5</v>
      </c>
      <c r="C39" s="12">
        <v>0</v>
      </c>
      <c r="D39" s="13">
        <v>0</v>
      </c>
      <c r="E39" s="13">
        <v>0</v>
      </c>
      <c r="F39" s="11">
        <v>0</v>
      </c>
      <c r="G39" s="97">
        <v>0</v>
      </c>
      <c r="I39" s="111"/>
      <c r="J39" s="112"/>
      <c r="K39" s="107"/>
      <c r="L39" s="107"/>
      <c r="M39" s="107"/>
      <c r="N39" s="107"/>
    </row>
    <row r="40" spans="1:14" ht="15.75" x14ac:dyDescent="0.25">
      <c r="A40" s="163"/>
      <c r="B40" s="14" t="s">
        <v>6</v>
      </c>
      <c r="C40" s="15">
        <v>0</v>
      </c>
      <c r="D40" s="16">
        <v>0</v>
      </c>
      <c r="E40" s="16">
        <v>0</v>
      </c>
      <c r="F40" s="14">
        <v>0</v>
      </c>
      <c r="G40" s="98">
        <v>0</v>
      </c>
      <c r="I40" s="111"/>
      <c r="J40" s="111"/>
      <c r="K40" s="107"/>
      <c r="L40" s="107"/>
      <c r="M40" s="107"/>
      <c r="N40" s="107"/>
    </row>
    <row r="41" spans="1:14" ht="15.75" x14ac:dyDescent="0.25">
      <c r="A41" s="163"/>
      <c r="B41" s="14" t="s">
        <v>9</v>
      </c>
      <c r="C41" s="15">
        <v>0</v>
      </c>
      <c r="D41" s="16">
        <v>0</v>
      </c>
      <c r="E41" s="16">
        <v>0</v>
      </c>
      <c r="F41" s="14">
        <v>0</v>
      </c>
      <c r="G41" s="98">
        <v>0</v>
      </c>
      <c r="I41" s="111"/>
      <c r="J41" s="111"/>
      <c r="K41" s="107"/>
      <c r="L41" s="107"/>
      <c r="M41" s="107"/>
      <c r="N41" s="107"/>
    </row>
    <row r="42" spans="1:14" ht="16.5" thickBot="1" x14ac:dyDescent="0.3">
      <c r="A42" s="164"/>
      <c r="B42" s="67" t="s">
        <v>10</v>
      </c>
      <c r="C42" s="57">
        <v>0</v>
      </c>
      <c r="D42" s="58">
        <v>0</v>
      </c>
      <c r="E42" s="59">
        <v>0</v>
      </c>
      <c r="F42" s="67">
        <v>0</v>
      </c>
      <c r="G42" s="99">
        <v>0</v>
      </c>
      <c r="K42" s="107"/>
      <c r="L42" s="107"/>
      <c r="M42" s="107"/>
      <c r="N42" s="107"/>
    </row>
    <row r="43" spans="1:14" ht="15.75" x14ac:dyDescent="0.25">
      <c r="A43" s="165" t="s">
        <v>27</v>
      </c>
      <c r="B43" s="41" t="s">
        <v>5</v>
      </c>
      <c r="C43" s="42">
        <v>0</v>
      </c>
      <c r="D43" s="43">
        <v>0</v>
      </c>
      <c r="E43" s="43">
        <v>0</v>
      </c>
      <c r="F43" s="41">
        <v>0</v>
      </c>
      <c r="G43" s="104">
        <v>0</v>
      </c>
      <c r="K43" s="107"/>
      <c r="L43" s="107"/>
      <c r="M43" s="107"/>
      <c r="N43" s="107"/>
    </row>
    <row r="44" spans="1:14" ht="15.75" x14ac:dyDescent="0.25">
      <c r="A44" s="166"/>
      <c r="B44" s="44" t="s">
        <v>6</v>
      </c>
      <c r="C44" s="45">
        <v>0</v>
      </c>
      <c r="D44" s="46">
        <v>0</v>
      </c>
      <c r="E44" s="46">
        <v>0</v>
      </c>
      <c r="F44" s="44">
        <v>0</v>
      </c>
      <c r="G44" s="105">
        <v>0</v>
      </c>
    </row>
    <row r="45" spans="1:14" ht="15.75" x14ac:dyDescent="0.25">
      <c r="A45" s="166"/>
      <c r="B45" s="44" t="s">
        <v>9</v>
      </c>
      <c r="C45" s="45">
        <v>0</v>
      </c>
      <c r="D45" s="46">
        <v>0</v>
      </c>
      <c r="E45" s="46">
        <v>0</v>
      </c>
      <c r="F45" s="44">
        <v>0</v>
      </c>
      <c r="G45" s="105">
        <v>0</v>
      </c>
    </row>
    <row r="46" spans="1:14" ht="16.5" thickBot="1" x14ac:dyDescent="0.3">
      <c r="A46" s="167"/>
      <c r="B46" s="68" t="s">
        <v>10</v>
      </c>
      <c r="C46" s="60">
        <v>0</v>
      </c>
      <c r="D46" s="61">
        <v>0</v>
      </c>
      <c r="E46" s="61">
        <v>0</v>
      </c>
      <c r="F46" s="68">
        <v>0</v>
      </c>
      <c r="G46" s="106">
        <v>0</v>
      </c>
    </row>
    <row r="47" spans="1:14" ht="20.25" customHeight="1" thickBot="1" x14ac:dyDescent="0.3">
      <c r="A47" s="155" t="s">
        <v>28</v>
      </c>
      <c r="B47" s="156"/>
      <c r="C47" s="3">
        <v>2267437</v>
      </c>
      <c r="D47" s="4">
        <v>2709287</v>
      </c>
      <c r="E47" s="4">
        <f>E8+E14+E20+E26+E32+E38+E42+E46</f>
        <v>3593989.2300000004</v>
      </c>
      <c r="F47" s="83">
        <f>F8+F14+F20+F26+F32+F38+F42+F46</f>
        <v>3962540</v>
      </c>
      <c r="G47" s="87">
        <f>C47+D47+E47+F47</f>
        <v>12533253.23</v>
      </c>
    </row>
    <row r="48" spans="1:14" x14ac:dyDescent="0.25">
      <c r="C48" s="168"/>
      <c r="D48" s="168"/>
      <c r="E48" s="168"/>
      <c r="F48" s="168"/>
      <c r="G48" s="168"/>
    </row>
  </sheetData>
  <mergeCells count="23">
    <mergeCell ref="A47:B47"/>
    <mergeCell ref="A31:A32"/>
    <mergeCell ref="A33:A34"/>
    <mergeCell ref="A35:A36"/>
    <mergeCell ref="A37:A38"/>
    <mergeCell ref="A39:A42"/>
    <mergeCell ref="A43:A46"/>
    <mergeCell ref="A1:G1"/>
    <mergeCell ref="A2:B2"/>
    <mergeCell ref="A3:A4"/>
    <mergeCell ref="A5:A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 Roman JUDr. (GFŘ)</dc:creator>
  <cp:lastModifiedBy>Brož Roman JUDr. (GFŘ)</cp:lastModifiedBy>
  <dcterms:created xsi:type="dcterms:W3CDTF">2019-11-14T11:41:36Z</dcterms:created>
  <dcterms:modified xsi:type="dcterms:W3CDTF">2022-02-23T16:31:42Z</dcterms:modified>
</cp:coreProperties>
</file>