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190" windowHeight="11910" tabRatio="601" activeTab="0"/>
  </bookViews>
  <sheets>
    <sheet name="Příjmy" sheetId="1" r:id="rId1"/>
    <sheet name="Výdaje" sheetId="2" r:id="rId2"/>
  </sheets>
  <definedNames>
    <definedName name="_xlnm.Print_Area" localSheetId="1">'Výdaje'!$A$1:$H$143</definedName>
  </definedNames>
  <calcPr fullCalcOnLoad="1"/>
</workbook>
</file>

<file path=xl/sharedStrings.xml><?xml version="1.0" encoding="utf-8"?>
<sst xmlns="http://schemas.openxmlformats.org/spreadsheetml/2006/main" count="233" uniqueCount="224">
  <si>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</si>
  <si>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</si>
  <si>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</si>
  <si>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</si>
  <si>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</si>
  <si>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</si>
  <si>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poskytování služeb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</si>
  <si>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</si>
  <si>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</si>
  <si>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</si>
  <si>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</si>
  <si>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ostatních nemovitostí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</si>
  <si>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</si>
  <si>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</si>
  <si>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</si>
  <si>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</si>
  <si>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</si>
  <si>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</si>
  <si>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</si>
  <si>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</si>
  <si>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</si>
  <si>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</si>
  <si>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</si>
  <si>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</si>
  <si>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</si>
  <si>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</si>
  <si>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</si>
  <si>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</si>
  <si>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</si>
  <si>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</si>
  <si>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</si>
  <si>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</si>
  <si>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</si>
  <si>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</si>
  <si>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</si>
  <si>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</si>
  <si>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</si>
  <si>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</si>
  <si>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</si>
  <si>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</si>
  <si>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</si>
  <si>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</si>
  <si>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</si>
  <si>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</si>
  <si>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</si>
  <si>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</si>
  <si>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</si>
  <si>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</si>
  <si>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</si>
  <si>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</si>
  <si>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</si>
  <si>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</si>
  <si>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</si>
  <si>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</si>
  <si>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</si>
  <si>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</si>
  <si>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</si>
  <si>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</si>
  <si>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</si>
  <si>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</si>
  <si>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</si>
  <si>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</si>
  <si>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</si>
  <si>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</si>
  <si>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</si>
  <si>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</si>
  <si>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</si>
  <si>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</si>
  <si>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</si>
  <si>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</si>
  <si>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</si>
  <si>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</si>
  <si>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</si>
  <si>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</si>
  <si>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</si>
  <si>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</si>
  <si>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</si>
  <si>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</si>
  <si>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</si>
  <si>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</si>
  <si>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</si>
  <si>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</si>
  <si>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</si>
  <si>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</si>
  <si>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</si>
  <si>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</si>
  <si>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</si>
  <si>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</si>
  <si>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</si>
  <si>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</si>
  <si>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</si>
  <si>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</si>
  <si>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</si>
  <si>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</si>
  <si>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5182 Zálohy vlastní pokladně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</si>
  <si>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</si>
  <si>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</si>
  <si>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</si>
  <si>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</si>
  <si>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</si>
  <si>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</si>
  <si>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</si>
  <si>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</si>
  <si>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</si>
  <si>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</si>
  <si>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</si>
  <si>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</si>
  <si>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</si>
  <si>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</si>
  <si>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</si>
  <si>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</si>
  <si>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</si>
  <si>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</si>
  <si>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</si>
  <si>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</si>
  <si>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</si>
  <si>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</si>
  <si>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</si>
  <si>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</si>
  <si>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</si>
  <si>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</si>
  <si>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</si>
  <si>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</si>
  <si>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</si>
  <si>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</si>
  <si>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</si>
  <si>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</si>
  <si>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</si>
  <si>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</si>
  <si>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</si>
  <si>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</si>
  <si>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</si>
  <si>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</si>
  <si>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</si>
  <si>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</si>
  <si>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</si>
  <si>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</si>
  <si>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</si>
  <si>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</si>
  <si>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</si>
  <si>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</si>
  <si>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</si>
  <si>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</si>
  <si>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</si>
  <si>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</si>
  <si>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</si>
  <si>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</si>
  <si>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</si>
  <si>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</si>
  <si>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</si>
  <si>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</si>
  <si>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</si>
  <si>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</si>
  <si>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</si>
  <si>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</si>
  <si>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</si>
  <si>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ŠM - ROZPIS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</si>
  <si>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</si>
  <si>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</si>
  <si>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</si>
  <si>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</si>
  <si>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</si>
  <si>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</si>
  <si>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</si>
  <si>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</si>
  <si>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</si>
  <si>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</si>
  <si>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</si>
  <si>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</si>
  <si>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</si>
  <si>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</si>
  <si>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</si>
  <si>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</si>
  <si>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</si>
  <si>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</si>
  <si>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</si>
  <si>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</si>
  <si>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</si>
  <si>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</si>
  <si>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</si>
  <si>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</si>
  <si>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Čerpání k 31. 12. 2013</t>
  </si>
  <si>
    <t>Upravený rozpočet k 31. 12. 2013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</si>
  <si>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</si>
  <si>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</si>
  <si>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</si>
  <si>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</si>
  <si>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</si>
  <si>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</si>
  <si>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</si>
  <si>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</si>
  <si>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</si>
  <si>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</si>
  <si>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</si>
  <si>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</si>
  <si>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</si>
  <si>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</si>
  <si>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</si>
  <si>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</si>
  <si>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</si>
  <si>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</si>
  <si>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</si>
  <si>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</si>
  <si>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</si>
  <si>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</si>
  <si>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</si>
  <si>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</si>
  <si>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</si>
  <si>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</si>
  <si>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</si>
  <si>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</si>
  <si>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</si>
  <si>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</si>
  <si>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</si>
  <si>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Schválený rozpočet roku 2018</t>
  </si>
  <si>
    <t>Upravený rozpočet k 31. 3. 2018</t>
  </si>
  <si>
    <t>Upravený rozpočet k 30. 6. 2018</t>
  </si>
  <si>
    <t>Upravený rozpočet k 30. 9. 2018</t>
  </si>
  <si>
    <t>Upravený rozpočet k 31. 12. 2018</t>
  </si>
  <si>
    <t>Upravený rozpočet k 
31. 3. 2018</t>
  </si>
  <si>
    <t>Upravený rozpočet 
k 30. 6. 2018</t>
  </si>
  <si>
    <t>Upravený rozpočet 
k 30. 9. 2018</t>
  </si>
  <si>
    <t>512  Výdaje na některé úpravy hmotných věcí a pořízení některých práv k hmotným věcem</t>
  </si>
  <si>
    <t>5123 Podlimitní technické zhodnocení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</si>
</sst>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10" fillId="1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0" fillId="0" borderId="15" xfId="0" applyBorder="1" applyAlignment="1">
      <alignment/>
    </xf>
    <xf numFmtId="3" fontId="10" fillId="0" borderId="2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3" xfId="0" applyFont="1" applyFill="1" applyBorder="1" applyAlignment="1">
      <alignment/>
    </xf>
    <xf numFmtId="0" fontId="9" fillId="0" borderId="23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9" fillId="34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3" fontId="10" fillId="34" borderId="26" xfId="0" applyNumberFormat="1" applyFont="1" applyFill="1" applyBorder="1" applyAlignment="1">
      <alignment/>
    </xf>
    <xf numFmtId="3" fontId="9" fillId="34" borderId="26" xfId="0" applyNumberFormat="1" applyFont="1" applyFill="1" applyBorder="1" applyAlignment="1">
      <alignment/>
    </xf>
    <xf numFmtId="3" fontId="9" fillId="34" borderId="27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9" fillId="34" borderId="25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3" fontId="9" fillId="35" borderId="25" xfId="0" applyNumberFormat="1" applyFont="1" applyFill="1" applyBorder="1" applyAlignment="1">
      <alignment horizontal="center"/>
    </xf>
    <xf numFmtId="0" fontId="9" fillId="0" borderId="30" xfId="46" applyFont="1" applyFill="1" applyBorder="1" applyProtection="1">
      <alignment/>
      <protection/>
    </xf>
    <xf numFmtId="0" fontId="9" fillId="0" borderId="31" xfId="46" applyFont="1" applyFill="1" applyBorder="1" applyProtection="1">
      <alignment/>
      <protection/>
    </xf>
    <xf numFmtId="0" fontId="9" fillId="0" borderId="22" xfId="46" applyFont="1" applyFill="1" applyBorder="1" applyProtection="1">
      <alignment/>
      <protection/>
    </xf>
    <xf numFmtId="0" fontId="9" fillId="0" borderId="15" xfId="46" applyFont="1" applyFill="1" applyBorder="1" applyProtection="1">
      <alignment/>
      <protection/>
    </xf>
    <xf numFmtId="0" fontId="9" fillId="0" borderId="17" xfId="46" applyFont="1" applyFill="1" applyBorder="1" applyProtection="1">
      <alignment/>
      <protection/>
    </xf>
    <xf numFmtId="0" fontId="9" fillId="0" borderId="30" xfId="46" applyFont="1" applyFill="1" applyBorder="1" applyAlignment="1" applyProtection="1">
      <alignment horizontal="left"/>
      <protection/>
    </xf>
    <xf numFmtId="0" fontId="9" fillId="0" borderId="30" xfId="46" applyFont="1" applyFill="1" applyBorder="1" applyAlignment="1" applyProtection="1">
      <alignment horizontal="right"/>
      <protection/>
    </xf>
    <xf numFmtId="0" fontId="9" fillId="0" borderId="23" xfId="46" applyFont="1" applyFill="1" applyBorder="1" applyProtection="1">
      <alignment/>
      <protection/>
    </xf>
    <xf numFmtId="0" fontId="9" fillId="0" borderId="31" xfId="46" applyFont="1" applyFill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35" borderId="26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7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/>
    </xf>
    <xf numFmtId="3" fontId="16" fillId="34" borderId="27" xfId="0" applyNumberFormat="1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center"/>
      <protection locked="0"/>
    </xf>
    <xf numFmtId="3" fontId="1" fillId="35" borderId="33" xfId="0" applyNumberFormat="1" applyFont="1" applyFill="1" applyBorder="1" applyAlignment="1" applyProtection="1">
      <alignment horizontal="center"/>
      <protection locked="0"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1" fillId="35" borderId="35" xfId="0" applyNumberFormat="1" applyFont="1" applyFill="1" applyBorder="1" applyAlignment="1" applyProtection="1">
      <alignment horizontal="right"/>
      <protection/>
    </xf>
    <xf numFmtId="3" fontId="1" fillId="35" borderId="36" xfId="0" applyNumberFormat="1" applyFont="1" applyFill="1" applyBorder="1" applyAlignment="1" applyProtection="1">
      <alignment horizontal="right"/>
      <protection/>
    </xf>
    <xf numFmtId="3" fontId="0" fillId="35" borderId="37" xfId="0" applyNumberFormat="1" applyFont="1" applyFill="1" applyBorder="1" applyAlignment="1" applyProtection="1">
      <alignment horizontal="right"/>
      <protection/>
    </xf>
    <xf numFmtId="3" fontId="0" fillId="35" borderId="38" xfId="0" applyNumberFormat="1" applyFont="1" applyFill="1" applyBorder="1" applyAlignment="1" applyProtection="1">
      <alignment horizontal="right"/>
      <protection/>
    </xf>
    <xf numFmtId="3" fontId="0" fillId="35" borderId="39" xfId="0" applyNumberFormat="1" applyFont="1" applyFill="1" applyBorder="1" applyAlignment="1" applyProtection="1">
      <alignment horizontal="right"/>
      <protection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0" fillId="35" borderId="40" xfId="0" applyNumberFormat="1" applyFont="1" applyFill="1" applyBorder="1" applyAlignment="1" applyProtection="1">
      <alignment horizontal="right"/>
      <protection/>
    </xf>
    <xf numFmtId="3" fontId="0" fillId="35" borderId="36" xfId="0" applyNumberFormat="1" applyFont="1" applyFill="1" applyBorder="1" applyAlignment="1" applyProtection="1">
      <alignment horizontal="right"/>
      <protection/>
    </xf>
    <xf numFmtId="3" fontId="0" fillId="35" borderId="41" xfId="0" applyNumberFormat="1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/>
      <protection/>
    </xf>
    <xf numFmtId="3" fontId="1" fillId="35" borderId="37" xfId="0" applyNumberFormat="1" applyFont="1" applyFill="1" applyBorder="1" applyAlignment="1" applyProtection="1">
      <alignment horizontal="right"/>
      <protection/>
    </xf>
    <xf numFmtId="3" fontId="1" fillId="35" borderId="42" xfId="0" applyNumberFormat="1" applyFont="1" applyFill="1" applyBorder="1" applyAlignment="1" applyProtection="1">
      <alignment horizontal="right"/>
      <protection/>
    </xf>
    <xf numFmtId="3" fontId="0" fillId="35" borderId="33" xfId="0" applyNumberFormat="1" applyFont="1" applyFill="1" applyBorder="1" applyAlignment="1" applyProtection="1">
      <alignment horizontal="right"/>
      <protection/>
    </xf>
    <xf numFmtId="3" fontId="1" fillId="35" borderId="41" xfId="0" applyNumberFormat="1" applyFont="1" applyFill="1" applyBorder="1" applyAlignment="1" applyProtection="1">
      <alignment horizontal="right"/>
      <protection/>
    </xf>
    <xf numFmtId="3" fontId="6" fillId="35" borderId="36" xfId="0" applyNumberFormat="1" applyFont="1" applyFill="1" applyBorder="1" applyAlignment="1" applyProtection="1">
      <alignment horizontal="right"/>
      <protection/>
    </xf>
    <xf numFmtId="3" fontId="6" fillId="35" borderId="35" xfId="0" applyNumberFormat="1" applyFont="1" applyFill="1" applyBorder="1" applyAlignment="1" applyProtection="1">
      <alignment horizontal="right"/>
      <protection/>
    </xf>
    <xf numFmtId="3" fontId="7" fillId="35" borderId="43" xfId="0" applyNumberFormat="1" applyFont="1" applyFill="1" applyBorder="1" applyAlignment="1" applyProtection="1">
      <alignment horizontal="right"/>
      <protection/>
    </xf>
    <xf numFmtId="3" fontId="1" fillId="35" borderId="38" xfId="0" applyNumberFormat="1" applyFont="1" applyFill="1" applyBorder="1" applyAlignment="1" applyProtection="1">
      <alignment horizontal="right"/>
      <protection/>
    </xf>
    <xf numFmtId="3" fontId="0" fillId="35" borderId="44" xfId="0" applyNumberFormat="1" applyFont="1" applyFill="1" applyBorder="1" applyAlignment="1" applyProtection="1">
      <alignment horizontal="right"/>
      <protection/>
    </xf>
    <xf numFmtId="3" fontId="8" fillId="35" borderId="43" xfId="0" applyNumberFormat="1" applyFont="1" applyFill="1" applyBorder="1" applyAlignment="1" applyProtection="1">
      <alignment horizontal="right"/>
      <protection/>
    </xf>
    <xf numFmtId="3" fontId="23" fillId="34" borderId="26" xfId="0" applyNumberFormat="1" applyFont="1" applyFill="1" applyBorder="1" applyAlignment="1">
      <alignment/>
    </xf>
    <xf numFmtId="3" fontId="22" fillId="34" borderId="26" xfId="0" applyNumberFormat="1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17" fillId="34" borderId="26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/>
    </xf>
    <xf numFmtId="3" fontId="16" fillId="34" borderId="25" xfId="0" applyNumberFormat="1" applyFont="1" applyFill="1" applyBorder="1" applyAlignment="1">
      <alignment/>
    </xf>
    <xf numFmtId="3" fontId="9" fillId="34" borderId="45" xfId="0" applyNumberFormat="1" applyFont="1" applyFill="1" applyBorder="1" applyAlignment="1">
      <alignment/>
    </xf>
    <xf numFmtId="3" fontId="9" fillId="34" borderId="26" xfId="0" applyNumberFormat="1" applyFont="1" applyFill="1" applyBorder="1" applyAlignment="1" applyProtection="1">
      <alignment/>
      <protection locked="0"/>
    </xf>
    <xf numFmtId="3" fontId="9" fillId="34" borderId="46" xfId="0" applyNumberFormat="1" applyFont="1" applyFill="1" applyBorder="1" applyAlignment="1" applyProtection="1">
      <alignment/>
      <protection locked="0"/>
    </xf>
    <xf numFmtId="3" fontId="16" fillId="34" borderId="45" xfId="0" applyNumberFormat="1" applyFont="1" applyFill="1" applyBorder="1" applyAlignment="1">
      <alignment/>
    </xf>
    <xf numFmtId="3" fontId="17" fillId="34" borderId="27" xfId="0" applyNumberFormat="1" applyFont="1" applyFill="1" applyBorder="1" applyAlignment="1">
      <alignment/>
    </xf>
    <xf numFmtId="3" fontId="17" fillId="34" borderId="45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3" fontId="16" fillId="34" borderId="46" xfId="0" applyNumberFormat="1" applyFont="1" applyFill="1" applyBorder="1" applyAlignment="1">
      <alignment/>
    </xf>
    <xf numFmtId="3" fontId="9" fillId="34" borderId="46" xfId="0" applyNumberFormat="1" applyFont="1" applyFill="1" applyBorder="1" applyAlignment="1">
      <alignment/>
    </xf>
    <xf numFmtId="3" fontId="16" fillId="34" borderId="48" xfId="0" applyNumberFormat="1" applyFont="1" applyFill="1" applyBorder="1" applyAlignment="1">
      <alignment/>
    </xf>
    <xf numFmtId="3" fontId="16" fillId="34" borderId="49" xfId="0" applyNumberFormat="1" applyFont="1" applyFill="1" applyBorder="1" applyAlignment="1">
      <alignment/>
    </xf>
    <xf numFmtId="3" fontId="9" fillId="34" borderId="50" xfId="0" applyNumberFormat="1" applyFont="1" applyFill="1" applyBorder="1" applyAlignment="1">
      <alignment/>
    </xf>
    <xf numFmtId="3" fontId="16" fillId="34" borderId="51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10" fillId="35" borderId="26" xfId="0" applyNumberFormat="1" applyFont="1" applyFill="1" applyBorder="1" applyAlignment="1">
      <alignment horizontal="right"/>
    </xf>
    <xf numFmtId="3" fontId="9" fillId="35" borderId="45" xfId="0" applyNumberFormat="1" applyFont="1" applyFill="1" applyBorder="1" applyAlignment="1">
      <alignment/>
    </xf>
    <xf numFmtId="3" fontId="9" fillId="35" borderId="26" xfId="0" applyNumberFormat="1" applyFont="1" applyFill="1" applyBorder="1" applyAlignment="1" applyProtection="1">
      <alignment/>
      <protection locked="0"/>
    </xf>
    <xf numFmtId="3" fontId="9" fillId="35" borderId="46" xfId="0" applyNumberFormat="1" applyFont="1" applyFill="1" applyBorder="1" applyAlignment="1" applyProtection="1">
      <alignment/>
      <protection locked="0"/>
    </xf>
    <xf numFmtId="3" fontId="10" fillId="35" borderId="27" xfId="0" applyNumberFormat="1" applyFont="1" applyFill="1" applyBorder="1" applyAlignment="1">
      <alignment/>
    </xf>
    <xf numFmtId="3" fontId="10" fillId="35" borderId="45" xfId="0" applyNumberFormat="1" applyFont="1" applyFill="1" applyBorder="1" applyAlignment="1">
      <alignment/>
    </xf>
    <xf numFmtId="3" fontId="9" fillId="35" borderId="47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3" fontId="9" fillId="35" borderId="48" xfId="0" applyNumberFormat="1" applyFont="1" applyFill="1" applyBorder="1" applyAlignment="1">
      <alignment/>
    </xf>
    <xf numFmtId="3" fontId="9" fillId="35" borderId="49" xfId="0" applyNumberFormat="1" applyFont="1" applyFill="1" applyBorder="1" applyAlignment="1">
      <alignment/>
    </xf>
    <xf numFmtId="3" fontId="9" fillId="35" borderId="50" xfId="0" applyNumberFormat="1" applyFont="1" applyFill="1" applyBorder="1" applyAlignment="1">
      <alignment/>
    </xf>
    <xf numFmtId="3" fontId="9" fillId="35" borderId="51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7" fillId="34" borderId="52" xfId="0" applyNumberFormat="1" applyFont="1" applyFill="1" applyBorder="1" applyAlignment="1" applyProtection="1">
      <alignment horizontal="center"/>
      <protection locked="0"/>
    </xf>
    <xf numFmtId="3" fontId="1" fillId="34" borderId="28" xfId="0" applyNumberFormat="1" applyFont="1" applyFill="1" applyBorder="1" applyAlignment="1" applyProtection="1">
      <alignment horizontal="center"/>
      <protection locked="0"/>
    </xf>
    <xf numFmtId="3" fontId="19" fillId="34" borderId="53" xfId="0" applyNumberFormat="1" applyFont="1" applyFill="1" applyBorder="1" applyAlignment="1" applyProtection="1">
      <alignment horizontal="right"/>
      <protection/>
    </xf>
    <xf numFmtId="3" fontId="19" fillId="34" borderId="50" xfId="0" applyNumberFormat="1" applyFont="1" applyFill="1" applyBorder="1" applyAlignment="1" applyProtection="1">
      <alignment horizontal="right"/>
      <protection/>
    </xf>
    <xf numFmtId="3" fontId="20" fillId="34" borderId="50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0" fillId="34" borderId="45" xfId="0" applyNumberFormat="1" applyFont="1" applyFill="1" applyBorder="1" applyAlignment="1" applyProtection="1">
      <alignment horizontal="right"/>
      <protection/>
    </xf>
    <xf numFmtId="3" fontId="20" fillId="34" borderId="46" xfId="0" applyNumberFormat="1" applyFont="1" applyFill="1" applyBorder="1" applyAlignment="1" applyProtection="1">
      <alignment horizontal="right"/>
      <protection/>
    </xf>
    <xf numFmtId="3" fontId="20" fillId="34" borderId="47" xfId="0" applyNumberFormat="1" applyFont="1" applyFill="1" applyBorder="1" applyAlignment="1" applyProtection="1">
      <alignment horizontal="right"/>
      <protection/>
    </xf>
    <xf numFmtId="3" fontId="20" fillId="34" borderId="49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48" xfId="0" applyNumberFormat="1" applyFont="1" applyFill="1" applyBorder="1" applyAlignment="1" applyProtection="1">
      <alignment horizontal="right"/>
      <protection/>
    </xf>
    <xf numFmtId="3" fontId="19" fillId="34" borderId="45" xfId="0" applyNumberFormat="1" applyFont="1" applyFill="1" applyBorder="1" applyAlignment="1" applyProtection="1">
      <alignment horizontal="right"/>
      <protection/>
    </xf>
    <xf numFmtId="3" fontId="19" fillId="34" borderId="25" xfId="0" applyNumberFormat="1" applyFont="1" applyFill="1" applyBorder="1" applyAlignment="1" applyProtection="1">
      <alignment horizontal="right"/>
      <protection/>
    </xf>
    <xf numFmtId="3" fontId="20" fillId="34" borderId="28" xfId="0" applyNumberFormat="1" applyFont="1" applyFill="1" applyBorder="1" applyAlignment="1" applyProtection="1">
      <alignment horizontal="right"/>
      <protection/>
    </xf>
    <xf numFmtId="3" fontId="19" fillId="34" borderId="48" xfId="0" applyNumberFormat="1" applyFont="1" applyFill="1" applyBorder="1" applyAlignment="1" applyProtection="1">
      <alignment horizontal="right"/>
      <protection/>
    </xf>
    <xf numFmtId="3" fontId="16" fillId="34" borderId="51" xfId="0" applyNumberFormat="1" applyFont="1" applyFill="1" applyBorder="1" applyAlignment="1" applyProtection="1">
      <alignment horizontal="right"/>
      <protection/>
    </xf>
    <xf numFmtId="3" fontId="16" fillId="34" borderId="50" xfId="0" applyNumberFormat="1" applyFont="1" applyFill="1" applyBorder="1" applyAlignment="1" applyProtection="1">
      <alignment horizontal="right"/>
      <protection/>
    </xf>
    <xf numFmtId="3" fontId="17" fillId="34" borderId="54" xfId="0" applyNumberFormat="1" applyFont="1" applyFill="1" applyBorder="1" applyAlignment="1" applyProtection="1">
      <alignment horizontal="right"/>
      <protection/>
    </xf>
    <xf numFmtId="3" fontId="19" fillId="34" borderId="46" xfId="0" applyNumberFormat="1" applyFont="1" applyFill="1" applyBorder="1" applyAlignment="1" applyProtection="1">
      <alignment horizontal="right"/>
      <protection/>
    </xf>
    <xf numFmtId="3" fontId="20" fillId="34" borderId="26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1" fillId="34" borderId="54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55" xfId="0" applyNumberFormat="1" applyFont="1" applyBorder="1" applyAlignment="1" applyProtection="1">
      <alignment horizontal="right"/>
      <protection/>
    </xf>
    <xf numFmtId="3" fontId="7" fillId="0" borderId="56" xfId="0" applyNumberFormat="1" applyFont="1" applyFill="1" applyBorder="1" applyAlignment="1" applyProtection="1">
      <alignment horizontal="right"/>
      <protection/>
    </xf>
    <xf numFmtId="3" fontId="7" fillId="0" borderId="30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57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right"/>
      <protection/>
    </xf>
    <xf numFmtId="3" fontId="9" fillId="0" borderId="23" xfId="0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9" fillId="0" borderId="57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55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12" fillId="0" borderId="55" xfId="0" applyNumberFormat="1" applyFont="1" applyFill="1" applyBorder="1" applyAlignment="1" applyProtection="1">
      <alignment horizontal="right"/>
      <protection/>
    </xf>
    <xf numFmtId="0" fontId="9" fillId="0" borderId="26" xfId="46" applyFont="1" applyFill="1" applyBorder="1" applyProtection="1">
      <alignment/>
      <protection/>
    </xf>
    <xf numFmtId="3" fontId="19" fillId="34" borderId="26" xfId="0" applyNumberFormat="1" applyFont="1" applyFill="1" applyBorder="1" applyAlignment="1" applyProtection="1">
      <alignment horizontal="right"/>
      <protection/>
    </xf>
    <xf numFmtId="3" fontId="1" fillId="35" borderId="44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>
      <alignment wrapText="1"/>
    </xf>
    <xf numFmtId="3" fontId="11" fillId="0" borderId="53" xfId="0" applyNumberFormat="1" applyFont="1" applyBorder="1" applyAlignment="1" applyProtection="1">
      <alignment/>
      <protection locked="0"/>
    </xf>
    <xf numFmtId="3" fontId="7" fillId="0" borderId="51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7" fillId="0" borderId="5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0" fontId="9" fillId="0" borderId="51" xfId="46" applyFont="1" applyFill="1" applyBorder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 locked="0"/>
    </xf>
    <xf numFmtId="3" fontId="7" fillId="0" borderId="53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7" fillId="0" borderId="58" xfId="0" applyNumberFormat="1" applyFont="1" applyFill="1" applyBorder="1" applyAlignment="1" applyProtection="1">
      <alignment/>
      <protection locked="0"/>
    </xf>
    <xf numFmtId="3" fontId="7" fillId="0" borderId="50" xfId="0" applyNumberFormat="1" applyFont="1" applyFill="1" applyBorder="1" applyAlignment="1" applyProtection="1">
      <alignment/>
      <protection locked="0"/>
    </xf>
    <xf numFmtId="0" fontId="9" fillId="0" borderId="46" xfId="46" applyFont="1" applyFill="1" applyBorder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 locked="0"/>
    </xf>
    <xf numFmtId="3" fontId="12" fillId="0" borderId="54" xfId="0" applyNumberFormat="1" applyFont="1" applyFill="1" applyBorder="1" applyAlignment="1" applyProtection="1">
      <alignment horizontal="left"/>
      <protection locked="0"/>
    </xf>
    <xf numFmtId="3" fontId="10" fillId="0" borderId="56" xfId="0" applyNumberFormat="1" applyFont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horizontal="left"/>
      <protection locked="0"/>
    </xf>
    <xf numFmtId="3" fontId="6" fillId="0" borderId="30" xfId="0" applyNumberFormat="1" applyFont="1" applyFill="1" applyBorder="1" applyAlignment="1" applyProtection="1">
      <alignment horizontal="left"/>
      <protection locked="0"/>
    </xf>
    <xf numFmtId="3" fontId="9" fillId="0" borderId="31" xfId="0" applyNumberFormat="1" applyFont="1" applyBorder="1" applyAlignment="1" applyProtection="1">
      <alignment horizontal="left"/>
      <protection locked="0"/>
    </xf>
    <xf numFmtId="3" fontId="8" fillId="0" borderId="55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57" xfId="0" applyNumberFormat="1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 locked="0"/>
    </xf>
    <xf numFmtId="3" fontId="9" fillId="0" borderId="30" xfId="0" applyNumberFormat="1" applyFont="1" applyFill="1" applyBorder="1" applyAlignment="1" applyProtection="1">
      <alignment horizontal="lef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0" borderId="29" xfId="0" applyNumberFormat="1" applyFont="1" applyFill="1" applyBorder="1" applyAlignment="1" applyProtection="1">
      <alignment horizontal="right"/>
      <protection locked="0"/>
    </xf>
    <xf numFmtId="3" fontId="9" fillId="0" borderId="57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56" xfId="0" applyNumberFormat="1" applyFont="1" applyFill="1" applyBorder="1" applyAlignment="1" applyProtection="1">
      <alignment horizontal="lef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7" fillId="0" borderId="55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12" fillId="0" borderId="55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3" fontId="10" fillId="0" borderId="55" xfId="0" applyNumberFormat="1" applyFont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left"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7" fillId="34" borderId="26" xfId="0" applyNumberFormat="1" applyFont="1" applyFill="1" applyBorder="1" applyAlignment="1">
      <alignment vertical="center" wrapText="1"/>
    </xf>
    <xf numFmtId="3" fontId="10" fillId="35" borderId="2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atice výdaj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tabSelected="1" zoomScalePageLayoutView="0" workbookViewId="0" topLeftCell="A52">
      <pane xSplit="2" topLeftCell="C1" activePane="topRight" state="frozen"/>
      <selection pane="topLeft" activeCell="A1" sqref="A1"/>
      <selection pane="topRight" activeCell="E82" sqref="E82"/>
    </sheetView>
  </sheetViews>
  <sheetFormatPr defaultColWidth="9.140625" defaultRowHeight="12.75"/>
  <cols>
    <col min="1" max="1" width="9.00390625" style="33" customWidth="1"/>
    <col min="2" max="2" width="68.7109375" style="33" bestFit="1" customWidth="1"/>
    <col min="3" max="7" width="12.7109375" style="33" customWidth="1"/>
    <col min="8" max="8" width="13.28125" style="33" hidden="1" customWidth="1"/>
    <col min="9" max="9" width="12.00390625" style="33" hidden="1" customWidth="1"/>
    <col min="10" max="10" width="8.57421875" style="33" customWidth="1"/>
    <col min="11" max="11" width="8.00390625" style="33" customWidth="1"/>
    <col min="12" max="12" width="3.421875" style="33" customWidth="1"/>
    <col min="13" max="13" width="9.28125" style="33" customWidth="1"/>
    <col min="14" max="14" width="10.00390625" style="33" customWidth="1"/>
    <col min="15" max="16384" width="9.140625" style="33" customWidth="1"/>
  </cols>
  <sheetData>
    <row r="1" spans="1:7" ht="12.75">
      <c r="A1" s="31"/>
      <c r="B1" s="32"/>
      <c r="C1" s="32"/>
      <c r="D1" s="32"/>
      <c r="E1" s="32"/>
      <c r="F1" s="32"/>
      <c r="G1" s="32"/>
    </row>
    <row r="2" spans="1:7" ht="15.75">
      <c r="A2" s="242" t="s">
        <v>189</v>
      </c>
      <c r="B2" s="34"/>
      <c r="C2" s="34"/>
      <c r="D2" s="34"/>
      <c r="E2" s="34"/>
      <c r="F2" s="34"/>
      <c r="G2" s="34"/>
    </row>
    <row r="3" spans="1:7" ht="13.5" thickBot="1">
      <c r="A3" s="35"/>
      <c r="B3" s="35"/>
      <c r="C3" s="35"/>
      <c r="D3" s="36"/>
      <c r="E3" s="36"/>
      <c r="F3" s="36"/>
      <c r="G3" s="240" t="s">
        <v>186</v>
      </c>
    </row>
    <row r="4" spans="1:9" ht="12.75" customHeight="1">
      <c r="A4" s="239"/>
      <c r="B4" s="261" t="s">
        <v>1</v>
      </c>
      <c r="C4" s="259" t="s">
        <v>214</v>
      </c>
      <c r="D4" s="259" t="s">
        <v>215</v>
      </c>
      <c r="E4" s="259" t="s">
        <v>216</v>
      </c>
      <c r="F4" s="259" t="s">
        <v>217</v>
      </c>
      <c r="G4" s="259" t="s">
        <v>218</v>
      </c>
      <c r="H4" s="137" t="s">
        <v>0</v>
      </c>
      <c r="I4" s="79" t="s">
        <v>155</v>
      </c>
    </row>
    <row r="5" spans="1:9" ht="29.25" customHeight="1" thickBot="1">
      <c r="A5" s="238"/>
      <c r="B5" s="262"/>
      <c r="C5" s="260"/>
      <c r="D5" s="260"/>
      <c r="E5" s="260"/>
      <c r="F5" s="260"/>
      <c r="G5" s="260"/>
      <c r="H5" s="138"/>
      <c r="I5" s="80"/>
    </row>
    <row r="6" spans="1:36" ht="15.75" thickBot="1">
      <c r="A6" s="219">
        <v>1</v>
      </c>
      <c r="B6" s="197" t="s">
        <v>3</v>
      </c>
      <c r="C6" s="244">
        <f aca="true" t="shared" si="0" ref="C6:I6">C7+C10</f>
        <v>23470000</v>
      </c>
      <c r="D6" s="244">
        <f t="shared" si="0"/>
        <v>23470000</v>
      </c>
      <c r="E6" s="174">
        <f t="shared" si="0"/>
        <v>23470000</v>
      </c>
      <c r="F6" s="174">
        <f t="shared" si="0"/>
        <v>0</v>
      </c>
      <c r="G6" s="174">
        <f t="shared" si="0"/>
        <v>0</v>
      </c>
      <c r="H6" s="139">
        <f t="shared" si="0"/>
        <v>20260000</v>
      </c>
      <c r="I6" s="81" t="e">
        <f t="shared" si="0"/>
        <v>#REF!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12.75">
      <c r="A7" s="220">
        <v>13</v>
      </c>
      <c r="B7" s="198" t="s">
        <v>157</v>
      </c>
      <c r="C7" s="176">
        <f aca="true" t="shared" si="1" ref="C7:I7">C8</f>
        <v>23270000</v>
      </c>
      <c r="D7" s="176">
        <f t="shared" si="1"/>
        <v>23270000</v>
      </c>
      <c r="E7" s="176">
        <f t="shared" si="1"/>
        <v>23270000</v>
      </c>
      <c r="F7" s="176">
        <f t="shared" si="1"/>
        <v>0</v>
      </c>
      <c r="G7" s="176">
        <f t="shared" si="1"/>
        <v>0</v>
      </c>
      <c r="H7" s="140">
        <f t="shared" si="1"/>
        <v>20260000</v>
      </c>
      <c r="I7" s="82" t="e">
        <f t="shared" si="1"/>
        <v>#REF!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2.75">
      <c r="A8" s="221">
        <v>136</v>
      </c>
      <c r="B8" s="199" t="s">
        <v>158</v>
      </c>
      <c r="C8" s="177">
        <f aca="true" t="shared" si="2" ref="C8:H8">C9</f>
        <v>23270000</v>
      </c>
      <c r="D8" s="177">
        <f t="shared" si="2"/>
        <v>23270000</v>
      </c>
      <c r="E8" s="177">
        <f t="shared" si="2"/>
        <v>23270000</v>
      </c>
      <c r="F8" s="177">
        <f t="shared" si="2"/>
        <v>0</v>
      </c>
      <c r="G8" s="177">
        <f t="shared" si="2"/>
        <v>0</v>
      </c>
      <c r="H8" s="140">
        <f t="shared" si="2"/>
        <v>20260000</v>
      </c>
      <c r="I8" s="82" t="e">
        <f>#REF!-H8</f>
        <v>#REF!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2.75">
      <c r="A9" s="222">
        <v>1361</v>
      </c>
      <c r="B9" s="200" t="s">
        <v>158</v>
      </c>
      <c r="C9" s="177">
        <v>23270000</v>
      </c>
      <c r="D9" s="177">
        <v>23270000</v>
      </c>
      <c r="E9" s="177">
        <v>23270000</v>
      </c>
      <c r="F9" s="177"/>
      <c r="G9" s="177"/>
      <c r="H9" s="177">
        <v>20260000</v>
      </c>
      <c r="I9" s="177">
        <v>20260000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2.75">
      <c r="A10" s="220">
        <v>17</v>
      </c>
      <c r="B10" s="198" t="s">
        <v>187</v>
      </c>
      <c r="C10" s="176">
        <f aca="true" t="shared" si="3" ref="C10:G11">C11</f>
        <v>200000</v>
      </c>
      <c r="D10" s="176">
        <f t="shared" si="3"/>
        <v>200000</v>
      </c>
      <c r="E10" s="176">
        <f t="shared" si="3"/>
        <v>200000</v>
      </c>
      <c r="F10" s="176">
        <f t="shared" si="3"/>
        <v>0</v>
      </c>
      <c r="G10" s="176">
        <f t="shared" si="3"/>
        <v>0</v>
      </c>
      <c r="H10" s="142">
        <f>H11</f>
        <v>0</v>
      </c>
      <c r="I10" s="83" t="e">
        <f>#REF!-H10</f>
        <v>#REF!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2.75">
      <c r="A11" s="221">
        <v>170</v>
      </c>
      <c r="B11" s="199" t="s">
        <v>187</v>
      </c>
      <c r="C11" s="177">
        <f>C12</f>
        <v>200000</v>
      </c>
      <c r="D11" s="177">
        <f t="shared" si="3"/>
        <v>200000</v>
      </c>
      <c r="E11" s="177">
        <f t="shared" si="3"/>
        <v>200000</v>
      </c>
      <c r="F11" s="177">
        <f t="shared" si="3"/>
        <v>0</v>
      </c>
      <c r="G11" s="177">
        <f t="shared" si="3"/>
        <v>0</v>
      </c>
      <c r="H11" s="140">
        <f>SUM(H12:H12)</f>
        <v>0</v>
      </c>
      <c r="I11" s="82" t="e">
        <f>#REF!-H11</f>
        <v>#REF!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13.5" thickBot="1">
      <c r="A12" s="222">
        <v>1704</v>
      </c>
      <c r="B12" s="200" t="s">
        <v>188</v>
      </c>
      <c r="C12" s="177">
        <v>200000</v>
      </c>
      <c r="D12" s="177">
        <v>200000</v>
      </c>
      <c r="E12" s="177">
        <v>200000</v>
      </c>
      <c r="F12" s="177"/>
      <c r="G12" s="177"/>
      <c r="H12" s="145"/>
      <c r="I12" s="86" t="e">
        <f>#REF!-H12</f>
        <v>#REF!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5.75" thickBot="1">
      <c r="A13" s="223">
        <v>2</v>
      </c>
      <c r="B13" s="201" t="s">
        <v>4</v>
      </c>
      <c r="C13" s="190">
        <f>C14+C27+C35+C51</f>
        <v>258937000</v>
      </c>
      <c r="D13" s="190">
        <f>D14+D27+D35+D51</f>
        <v>258937000</v>
      </c>
      <c r="E13" s="190">
        <f>E14+E27+E35+E51</f>
        <v>258937000</v>
      </c>
      <c r="F13" s="190">
        <f>F14+F27+F35+F51</f>
        <v>0</v>
      </c>
      <c r="G13" s="190">
        <f>G14+G27+G35+G51</f>
        <v>0</v>
      </c>
      <c r="H13" s="139">
        <f>H14+H27+H35+H45</f>
        <v>0</v>
      </c>
      <c r="I13" s="87" t="e">
        <f>#REF!-H13</f>
        <v>#REF!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40" customFormat="1" ht="17.25" customHeight="1">
      <c r="A14" s="220">
        <v>21</v>
      </c>
      <c r="B14" s="198" t="s">
        <v>5</v>
      </c>
      <c r="C14" s="176">
        <f aca="true" t="shared" si="4" ref="C14:H14">C15+C19+C24</f>
        <v>24064000</v>
      </c>
      <c r="D14" s="176">
        <f t="shared" si="4"/>
        <v>24064000</v>
      </c>
      <c r="E14" s="176">
        <f t="shared" si="4"/>
        <v>24064000</v>
      </c>
      <c r="F14" s="176">
        <f t="shared" si="4"/>
        <v>0</v>
      </c>
      <c r="G14" s="176">
        <f t="shared" si="4"/>
        <v>0</v>
      </c>
      <c r="H14" s="142">
        <f t="shared" si="4"/>
        <v>0</v>
      </c>
      <c r="I14" s="83" t="e">
        <f>#REF!-H14</f>
        <v>#REF!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.75">
      <c r="A15" s="221">
        <v>211</v>
      </c>
      <c r="B15" s="199" t="s">
        <v>5</v>
      </c>
      <c r="C15" s="177">
        <f>SUM(C16:C18)</f>
        <v>97000</v>
      </c>
      <c r="D15" s="177">
        <f>SUM(D16:D18)</f>
        <v>97000</v>
      </c>
      <c r="E15" s="177">
        <f>SUM(E16:E18)</f>
        <v>97000</v>
      </c>
      <c r="F15" s="177">
        <f>SUM(F16:F18)</f>
        <v>0</v>
      </c>
      <c r="G15" s="177">
        <f>SUM(G16:G18)</f>
        <v>0</v>
      </c>
      <c r="H15" s="142"/>
      <c r="I15" s="83" t="e">
        <f>#REF!-H15</f>
        <v>#REF!</v>
      </c>
      <c r="J15" s="41"/>
      <c r="K15" s="41"/>
      <c r="L15" s="41"/>
      <c r="M15" s="41"/>
      <c r="N15" s="41"/>
      <c r="O15" s="41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12.75">
      <c r="A16" s="180">
        <v>2111</v>
      </c>
      <c r="B16" s="202" t="s">
        <v>6</v>
      </c>
      <c r="C16" s="178">
        <v>97000</v>
      </c>
      <c r="D16" s="178">
        <v>97000</v>
      </c>
      <c r="E16" s="178">
        <v>97000</v>
      </c>
      <c r="F16" s="178"/>
      <c r="G16" s="178"/>
      <c r="H16" s="144"/>
      <c r="I16" s="85"/>
      <c r="J16" s="41"/>
      <c r="K16" s="41"/>
      <c r="L16" s="41"/>
      <c r="M16" s="41"/>
      <c r="N16" s="41"/>
      <c r="O16" s="41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>
      <c r="A17" s="180">
        <v>2112</v>
      </c>
      <c r="B17" s="202" t="s">
        <v>7</v>
      </c>
      <c r="C17" s="178"/>
      <c r="D17" s="178"/>
      <c r="E17" s="178"/>
      <c r="F17" s="178"/>
      <c r="G17" s="178"/>
      <c r="H17" s="144"/>
      <c r="I17" s="85"/>
      <c r="J17" s="41"/>
      <c r="K17" s="41"/>
      <c r="L17" s="41"/>
      <c r="M17" s="41"/>
      <c r="N17" s="41"/>
      <c r="O17" s="41"/>
      <c r="P17" s="4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>
      <c r="A18" s="180">
        <v>2119</v>
      </c>
      <c r="B18" s="202" t="s">
        <v>8</v>
      </c>
      <c r="C18" s="178"/>
      <c r="D18" s="178"/>
      <c r="E18" s="178"/>
      <c r="F18" s="178"/>
      <c r="G18" s="178"/>
      <c r="H18" s="144"/>
      <c r="I18" s="85"/>
      <c r="J18" s="41"/>
      <c r="K18" s="41"/>
      <c r="L18" s="41"/>
      <c r="M18" s="41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2.75">
      <c r="A19" s="221">
        <v>213</v>
      </c>
      <c r="B19" s="199" t="s">
        <v>9</v>
      </c>
      <c r="C19" s="179">
        <f>C20+C21+C22+C23</f>
        <v>23967000</v>
      </c>
      <c r="D19" s="179">
        <f>D20+D21+D22+D23</f>
        <v>23967000</v>
      </c>
      <c r="E19" s="179">
        <f>E20+E21+E22+E23</f>
        <v>23967000</v>
      </c>
      <c r="F19" s="179">
        <f>F20+F21+F22+F23</f>
        <v>0</v>
      </c>
      <c r="G19" s="179">
        <f>G20+G21+G22+G23</f>
        <v>0</v>
      </c>
      <c r="H19" s="142"/>
      <c r="I19" s="83" t="e">
        <f>#REF!-H19</f>
        <v>#REF!</v>
      </c>
      <c r="J19" s="41"/>
      <c r="K19" s="41"/>
      <c r="L19" s="41"/>
      <c r="M19" s="41"/>
      <c r="N19" s="41"/>
      <c r="O19" s="41"/>
      <c r="P19" s="4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12.75">
      <c r="A20" s="180">
        <v>2131</v>
      </c>
      <c r="B20" s="202" t="s">
        <v>10</v>
      </c>
      <c r="C20" s="180"/>
      <c r="D20" s="180">
        <v>12000</v>
      </c>
      <c r="E20" s="180">
        <v>12000</v>
      </c>
      <c r="F20" s="180"/>
      <c r="G20" s="180"/>
      <c r="H20" s="144"/>
      <c r="I20" s="85"/>
      <c r="J20" s="41"/>
      <c r="K20" s="41"/>
      <c r="L20" s="41"/>
      <c r="M20" s="41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2.75">
      <c r="A21" s="180">
        <v>2132</v>
      </c>
      <c r="B21" s="202" t="s">
        <v>11</v>
      </c>
      <c r="C21" s="180">
        <v>23967000</v>
      </c>
      <c r="D21" s="180">
        <v>23955000</v>
      </c>
      <c r="E21" s="180">
        <v>23955000</v>
      </c>
      <c r="F21" s="180"/>
      <c r="G21" s="180"/>
      <c r="H21" s="144"/>
      <c r="I21" s="85"/>
      <c r="J21" s="41"/>
      <c r="K21" s="41"/>
      <c r="L21" s="41"/>
      <c r="M21" s="4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ht="12.75">
      <c r="A22" s="180">
        <v>2133</v>
      </c>
      <c r="B22" s="202" t="s">
        <v>12</v>
      </c>
      <c r="C22" s="180"/>
      <c r="D22" s="180"/>
      <c r="E22" s="180"/>
      <c r="F22" s="180"/>
      <c r="G22" s="180"/>
      <c r="H22" s="144"/>
      <c r="I22" s="85"/>
      <c r="J22" s="41"/>
      <c r="K22" s="41"/>
      <c r="L22" s="41"/>
      <c r="M22" s="41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2.75">
      <c r="A23" s="180">
        <v>2139</v>
      </c>
      <c r="B23" s="202" t="s">
        <v>13</v>
      </c>
      <c r="C23" s="180"/>
      <c r="D23" s="180"/>
      <c r="E23" s="180"/>
      <c r="F23" s="180"/>
      <c r="G23" s="180"/>
      <c r="H23" s="144"/>
      <c r="I23" s="85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2.75">
      <c r="A24" s="221">
        <v>214</v>
      </c>
      <c r="B24" s="199" t="s">
        <v>14</v>
      </c>
      <c r="C24" s="177">
        <f>C25+C26</f>
        <v>0</v>
      </c>
      <c r="D24" s="177">
        <f>D25+D26</f>
        <v>0</v>
      </c>
      <c r="E24" s="177">
        <f>E25+E26</f>
        <v>0</v>
      </c>
      <c r="F24" s="177">
        <f>F25+F26</f>
        <v>0</v>
      </c>
      <c r="G24" s="177">
        <f>G25+G26</f>
        <v>0</v>
      </c>
      <c r="H24" s="142"/>
      <c r="I24" s="83" t="e">
        <f>#REF!-H24</f>
        <v>#REF!</v>
      </c>
      <c r="J24" s="41"/>
      <c r="K24" s="41"/>
      <c r="L24" s="41"/>
      <c r="M24" s="41"/>
      <c r="N24" s="41"/>
      <c r="O24" s="41"/>
      <c r="P24" s="41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ht="12.75">
      <c r="A25" s="224">
        <v>2141</v>
      </c>
      <c r="B25" s="203" t="s">
        <v>14</v>
      </c>
      <c r="C25" s="181"/>
      <c r="D25" s="181"/>
      <c r="E25" s="181"/>
      <c r="F25" s="181"/>
      <c r="G25" s="181"/>
      <c r="H25" s="143"/>
      <c r="I25" s="84"/>
      <c r="J25" s="41"/>
      <c r="K25" s="41"/>
      <c r="L25" s="41"/>
      <c r="M25" s="4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2.75">
      <c r="A26" s="225">
        <v>2142</v>
      </c>
      <c r="B26" s="204" t="s">
        <v>15</v>
      </c>
      <c r="C26" s="182"/>
      <c r="D26" s="182"/>
      <c r="E26" s="182"/>
      <c r="F26" s="182"/>
      <c r="G26" s="182"/>
      <c r="H26" s="146"/>
      <c r="I26" s="88"/>
      <c r="J26" s="41"/>
      <c r="K26" s="41"/>
      <c r="L26" s="41"/>
      <c r="M26" s="41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15">
      <c r="A27" s="226">
        <v>22</v>
      </c>
      <c r="B27" s="198" t="s">
        <v>16</v>
      </c>
      <c r="C27" s="176">
        <f aca="true" t="shared" si="5" ref="C27:H27">C28+C31</f>
        <v>222830000</v>
      </c>
      <c r="D27" s="176">
        <f t="shared" si="5"/>
        <v>222830000</v>
      </c>
      <c r="E27" s="176">
        <f t="shared" si="5"/>
        <v>222830000</v>
      </c>
      <c r="F27" s="176">
        <f t="shared" si="5"/>
        <v>0</v>
      </c>
      <c r="G27" s="176">
        <f t="shared" si="5"/>
        <v>0</v>
      </c>
      <c r="H27" s="142">
        <f t="shared" si="5"/>
        <v>0</v>
      </c>
      <c r="I27" s="83" t="e">
        <f>#REF!-H27</f>
        <v>#REF!</v>
      </c>
      <c r="J27" s="42"/>
      <c r="K27" s="42"/>
      <c r="L27" s="42"/>
      <c r="M27" s="42"/>
      <c r="N27" s="42"/>
      <c r="O27" s="42"/>
      <c r="P27" s="4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ht="15">
      <c r="A28" s="221">
        <v>221</v>
      </c>
      <c r="B28" s="199" t="s">
        <v>17</v>
      </c>
      <c r="C28" s="177">
        <f>C29+C30</f>
        <v>222830000</v>
      </c>
      <c r="D28" s="177">
        <f>D29+D30</f>
        <v>222830000</v>
      </c>
      <c r="E28" s="177">
        <f>E29+E30</f>
        <v>222830000</v>
      </c>
      <c r="F28" s="177">
        <f>F29+F30</f>
        <v>0</v>
      </c>
      <c r="G28" s="177">
        <f>G29+G30</f>
        <v>0</v>
      </c>
      <c r="H28" s="142"/>
      <c r="I28" s="83" t="e">
        <f>#REF!-H28</f>
        <v>#REF!</v>
      </c>
      <c r="J28" s="42"/>
      <c r="K28" s="42"/>
      <c r="L28" s="42"/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ht="12.75">
      <c r="A29" s="179">
        <v>2210</v>
      </c>
      <c r="B29" s="199" t="s">
        <v>17</v>
      </c>
      <c r="C29" s="177"/>
      <c r="D29" s="177"/>
      <c r="E29" s="177"/>
      <c r="F29" s="177"/>
      <c r="G29" s="177"/>
      <c r="H29" s="147"/>
      <c r="I29" s="89"/>
      <c r="J29" s="41"/>
      <c r="K29" s="41"/>
      <c r="L29" s="41"/>
      <c r="M29" s="41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12.75">
      <c r="A30" s="179">
        <v>2212</v>
      </c>
      <c r="B30" s="199" t="s">
        <v>177</v>
      </c>
      <c r="C30" s="177">
        <v>222830000</v>
      </c>
      <c r="D30" s="177">
        <v>222830000</v>
      </c>
      <c r="E30" s="177">
        <v>222830000</v>
      </c>
      <c r="F30" s="177"/>
      <c r="G30" s="177"/>
      <c r="H30" s="147"/>
      <c r="I30" s="89"/>
      <c r="J30" s="41"/>
      <c r="K30" s="41"/>
      <c r="L30" s="41"/>
      <c r="M30" s="4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12.75">
      <c r="A31" s="221">
        <v>222</v>
      </c>
      <c r="B31" s="199" t="s">
        <v>18</v>
      </c>
      <c r="C31" s="177">
        <f>C32+C33+C34</f>
        <v>0</v>
      </c>
      <c r="D31" s="177">
        <f>D32+D33+D34</f>
        <v>0</v>
      </c>
      <c r="E31" s="177">
        <f>E32+E33+E34</f>
        <v>0</v>
      </c>
      <c r="F31" s="177">
        <f>F32+F33+F34</f>
        <v>0</v>
      </c>
      <c r="G31" s="177">
        <f>G32+G33+G34</f>
        <v>0</v>
      </c>
      <c r="H31" s="142"/>
      <c r="I31" s="83" t="e">
        <f>#REF!-H31</f>
        <v>#REF!</v>
      </c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2.75">
      <c r="A32" s="180">
        <v>2221</v>
      </c>
      <c r="B32" s="202" t="s">
        <v>19</v>
      </c>
      <c r="C32" s="178"/>
      <c r="D32" s="178"/>
      <c r="E32" s="178"/>
      <c r="F32" s="178"/>
      <c r="G32" s="178"/>
      <c r="H32" s="144"/>
      <c r="I32" s="85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ht="12.75">
      <c r="A33" s="62">
        <v>2222</v>
      </c>
      <c r="B33" s="202" t="s">
        <v>164</v>
      </c>
      <c r="C33" s="178"/>
      <c r="D33" s="178"/>
      <c r="E33" s="178"/>
      <c r="F33" s="178"/>
      <c r="G33" s="178"/>
      <c r="H33" s="144"/>
      <c r="I33" s="85"/>
      <c r="J33" s="41"/>
      <c r="K33" s="41"/>
      <c r="L33" s="41"/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ht="12.75">
      <c r="A34" s="180">
        <v>2229</v>
      </c>
      <c r="B34" s="202" t="s">
        <v>20</v>
      </c>
      <c r="C34" s="178">
        <v>0</v>
      </c>
      <c r="D34" s="178">
        <v>0</v>
      </c>
      <c r="E34" s="178"/>
      <c r="F34" s="178"/>
      <c r="G34" s="178"/>
      <c r="H34" s="144"/>
      <c r="I34" s="85"/>
      <c r="J34" s="41"/>
      <c r="K34" s="41"/>
      <c r="L34" s="41"/>
      <c r="M34" s="41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15">
      <c r="A35" s="226">
        <v>23</v>
      </c>
      <c r="B35" s="198" t="s">
        <v>21</v>
      </c>
      <c r="C35" s="176">
        <f aca="true" t="shared" si="6" ref="C35:H35">C36+C38+C44</f>
        <v>6043000</v>
      </c>
      <c r="D35" s="176">
        <f t="shared" si="6"/>
        <v>6043000</v>
      </c>
      <c r="E35" s="176">
        <f t="shared" si="6"/>
        <v>6043000</v>
      </c>
      <c r="F35" s="176">
        <f t="shared" si="6"/>
        <v>0</v>
      </c>
      <c r="G35" s="176">
        <f t="shared" si="6"/>
        <v>0</v>
      </c>
      <c r="H35" s="142">
        <f t="shared" si="6"/>
        <v>0</v>
      </c>
      <c r="I35" s="83" t="e">
        <f>#REF!-H35</f>
        <v>#REF!</v>
      </c>
      <c r="J35" s="42"/>
      <c r="K35" s="42"/>
      <c r="L35" s="42"/>
      <c r="M35" s="42"/>
      <c r="N35" s="42"/>
      <c r="O35" s="42"/>
      <c r="P35" s="4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ht="15">
      <c r="A36" s="221">
        <v>231</v>
      </c>
      <c r="B36" s="199" t="s">
        <v>22</v>
      </c>
      <c r="C36" s="177">
        <f>C37</f>
        <v>35000</v>
      </c>
      <c r="D36" s="177">
        <f>D37</f>
        <v>35000</v>
      </c>
      <c r="E36" s="177">
        <f>E37</f>
        <v>35000</v>
      </c>
      <c r="F36" s="177">
        <f>F37</f>
        <v>0</v>
      </c>
      <c r="G36" s="177">
        <f>G37</f>
        <v>0</v>
      </c>
      <c r="H36" s="142"/>
      <c r="I36" s="83" t="e">
        <f>#REF!-H36</f>
        <v>#REF!</v>
      </c>
      <c r="J36" s="42"/>
      <c r="K36" s="42"/>
      <c r="L36" s="42"/>
      <c r="M36" s="42"/>
      <c r="N36" s="42"/>
      <c r="O36" s="42"/>
      <c r="P36" s="42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ht="12.75">
      <c r="A37" s="179">
        <v>2310</v>
      </c>
      <c r="B37" s="199" t="s">
        <v>22</v>
      </c>
      <c r="C37" s="177">
        <v>35000</v>
      </c>
      <c r="D37" s="177">
        <v>35000</v>
      </c>
      <c r="E37" s="177">
        <v>35000</v>
      </c>
      <c r="F37" s="177"/>
      <c r="G37" s="177"/>
      <c r="H37" s="147"/>
      <c r="I37" s="89"/>
      <c r="J37" s="41"/>
      <c r="K37" s="41"/>
      <c r="L37" s="41"/>
      <c r="M37" s="4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ht="12.75">
      <c r="A38" s="227">
        <v>232</v>
      </c>
      <c r="B38" s="205" t="s">
        <v>23</v>
      </c>
      <c r="C38" s="183">
        <f>SUM(C39:C43)</f>
        <v>6008000</v>
      </c>
      <c r="D38" s="183">
        <f>SUM(D39:D43)</f>
        <v>6008000</v>
      </c>
      <c r="E38" s="183">
        <f>SUM(E39:E43)</f>
        <v>6008000</v>
      </c>
      <c r="F38" s="183">
        <f>SUM(F39:F43)</f>
        <v>0</v>
      </c>
      <c r="G38" s="183">
        <f>SUM(G39:G43)</f>
        <v>0</v>
      </c>
      <c r="H38" s="142"/>
      <c r="I38" s="83" t="e">
        <f>#REF!-H38</f>
        <v>#REF!</v>
      </c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ht="12.75">
      <c r="A39" s="228">
        <v>2321</v>
      </c>
      <c r="B39" s="206" t="s">
        <v>24</v>
      </c>
      <c r="C39" s="184"/>
      <c r="D39" s="184"/>
      <c r="E39" s="184"/>
      <c r="F39" s="184"/>
      <c r="G39" s="184"/>
      <c r="H39" s="144"/>
      <c r="I39" s="85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ht="12.75">
      <c r="A40" s="228">
        <v>2322</v>
      </c>
      <c r="B40" s="206" t="s">
        <v>25</v>
      </c>
      <c r="C40" s="184"/>
      <c r="D40" s="184"/>
      <c r="E40" s="184"/>
      <c r="F40" s="184"/>
      <c r="G40" s="184"/>
      <c r="H40" s="144"/>
      <c r="I40" s="85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2.75">
      <c r="A41" s="228">
        <v>2324</v>
      </c>
      <c r="B41" s="206" t="s">
        <v>26</v>
      </c>
      <c r="C41" s="184">
        <v>6008000</v>
      </c>
      <c r="D41" s="184">
        <v>6008000</v>
      </c>
      <c r="E41" s="184">
        <v>6008000</v>
      </c>
      <c r="F41" s="184"/>
      <c r="G41" s="184"/>
      <c r="H41" s="144"/>
      <c r="I41" s="85"/>
      <c r="J41" s="41"/>
      <c r="K41" s="41"/>
      <c r="L41" s="41"/>
      <c r="M41" s="41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ht="12.75">
      <c r="A42" s="228">
        <v>2328</v>
      </c>
      <c r="B42" s="206" t="s">
        <v>27</v>
      </c>
      <c r="C42" s="184"/>
      <c r="D42" s="184"/>
      <c r="E42" s="184"/>
      <c r="F42" s="184"/>
      <c r="G42" s="184"/>
      <c r="H42" s="144"/>
      <c r="I42" s="85"/>
      <c r="J42" s="41"/>
      <c r="K42" s="41"/>
      <c r="L42" s="41"/>
      <c r="M42" s="41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ht="12" customHeight="1">
      <c r="A43" s="229">
        <v>2329</v>
      </c>
      <c r="B43" s="207" t="s">
        <v>28</v>
      </c>
      <c r="C43" s="185">
        <v>0</v>
      </c>
      <c r="D43" s="185">
        <v>0</v>
      </c>
      <c r="E43" s="185"/>
      <c r="F43" s="185"/>
      <c r="G43" s="185"/>
      <c r="H43" s="148"/>
      <c r="I43" s="90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ht="12" customHeight="1">
      <c r="A44" s="230">
        <v>2341</v>
      </c>
      <c r="B44" s="208" t="s">
        <v>172</v>
      </c>
      <c r="C44" s="186"/>
      <c r="D44" s="186"/>
      <c r="E44" s="186"/>
      <c r="F44" s="186"/>
      <c r="G44" s="186"/>
      <c r="H44" s="146"/>
      <c r="I44" s="88" t="e">
        <f>#REF!-H44</f>
        <v>#REF!</v>
      </c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1:36" ht="15">
      <c r="A45" s="226">
        <v>24</v>
      </c>
      <c r="B45" s="198" t="s">
        <v>194</v>
      </c>
      <c r="C45" s="176">
        <f aca="true" t="shared" si="7" ref="C45:H45">C46+C49</f>
        <v>0</v>
      </c>
      <c r="D45" s="176">
        <f t="shared" si="7"/>
        <v>0</v>
      </c>
      <c r="E45" s="176">
        <f t="shared" si="7"/>
        <v>0</v>
      </c>
      <c r="F45" s="176">
        <f t="shared" si="7"/>
        <v>0</v>
      </c>
      <c r="G45" s="176">
        <f t="shared" si="7"/>
        <v>0</v>
      </c>
      <c r="H45" s="142">
        <f t="shared" si="7"/>
        <v>0</v>
      </c>
      <c r="I45" s="83" t="e">
        <f>#REF!-H45</f>
        <v>#REF!</v>
      </c>
      <c r="J45" s="42"/>
      <c r="K45" s="42"/>
      <c r="L45" s="42"/>
      <c r="M45" s="42"/>
      <c r="N45" s="42"/>
      <c r="O45" s="42"/>
      <c r="P45" s="42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2" customHeight="1">
      <c r="A46" s="231">
        <v>241</v>
      </c>
      <c r="B46" s="209" t="s">
        <v>195</v>
      </c>
      <c r="C46" s="187">
        <f>C47+C48</f>
        <v>0</v>
      </c>
      <c r="D46" s="187">
        <f>D47+D48</f>
        <v>0</v>
      </c>
      <c r="E46" s="187">
        <f>E47+E48</f>
        <v>0</v>
      </c>
      <c r="F46" s="187">
        <f>F47+F48</f>
        <v>0</v>
      </c>
      <c r="G46" s="187">
        <f>G47+G48</f>
        <v>0</v>
      </c>
      <c r="H46" s="141"/>
      <c r="I46" s="91" t="e">
        <f>#REF!-H46</f>
        <v>#REF!</v>
      </c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2" customHeight="1">
      <c r="A47" s="58">
        <v>2411</v>
      </c>
      <c r="B47" s="203" t="s">
        <v>196</v>
      </c>
      <c r="C47" s="181"/>
      <c r="D47" s="181"/>
      <c r="E47" s="181"/>
      <c r="F47" s="181"/>
      <c r="G47" s="181"/>
      <c r="H47" s="149"/>
      <c r="I47" s="92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12" customHeight="1">
      <c r="A48" s="59">
        <v>2412</v>
      </c>
      <c r="B48" s="213" t="s">
        <v>197</v>
      </c>
      <c r="C48" s="188"/>
      <c r="D48" s="188"/>
      <c r="E48" s="188"/>
      <c r="F48" s="188"/>
      <c r="G48" s="188"/>
      <c r="H48" s="150"/>
      <c r="I48" s="93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2" customHeight="1">
      <c r="A49" s="61">
        <v>244</v>
      </c>
      <c r="B49" s="210" t="s">
        <v>165</v>
      </c>
      <c r="C49" s="177">
        <f>C50</f>
        <v>0</v>
      </c>
      <c r="D49" s="177">
        <f>D50</f>
        <v>0</v>
      </c>
      <c r="E49" s="177">
        <f>E50</f>
        <v>0</v>
      </c>
      <c r="F49" s="177">
        <f>F50</f>
        <v>0</v>
      </c>
      <c r="G49" s="177">
        <f>G50</f>
        <v>0</v>
      </c>
      <c r="H49" s="142">
        <v>0</v>
      </c>
      <c r="I49" s="83" t="e">
        <f>#REF!-H49</f>
        <v>#REF!</v>
      </c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ht="12" customHeight="1" thickBot="1">
      <c r="A50" s="179">
        <v>2441</v>
      </c>
      <c r="B50" s="199" t="s">
        <v>166</v>
      </c>
      <c r="C50" s="177"/>
      <c r="D50" s="177"/>
      <c r="E50" s="177"/>
      <c r="F50" s="177"/>
      <c r="G50" s="177"/>
      <c r="H50" s="151"/>
      <c r="I50" s="94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15">
      <c r="A51" s="245">
        <v>25</v>
      </c>
      <c r="B51" s="246" t="s">
        <v>198</v>
      </c>
      <c r="C51" s="247">
        <f>C52</f>
        <v>6000000</v>
      </c>
      <c r="D51" s="247">
        <f>D52</f>
        <v>6000000</v>
      </c>
      <c r="E51" s="247">
        <f aca="true" t="shared" si="8" ref="E51:G52">E52</f>
        <v>6000000</v>
      </c>
      <c r="F51" s="247">
        <f t="shared" si="8"/>
        <v>0</v>
      </c>
      <c r="G51" s="247">
        <f t="shared" si="8"/>
        <v>0</v>
      </c>
      <c r="H51" s="142"/>
      <c r="I51" s="83"/>
      <c r="J51" s="42"/>
      <c r="K51" s="42"/>
      <c r="L51" s="42"/>
      <c r="M51" s="42"/>
      <c r="N51" s="42"/>
      <c r="O51" s="42"/>
      <c r="P51" s="42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5">
      <c r="A52" s="221">
        <v>251</v>
      </c>
      <c r="B52" s="199" t="s">
        <v>199</v>
      </c>
      <c r="C52" s="177">
        <f>C53</f>
        <v>6000000</v>
      </c>
      <c r="D52" s="177">
        <f>D53</f>
        <v>6000000</v>
      </c>
      <c r="E52" s="177">
        <f t="shared" si="8"/>
        <v>6000000</v>
      </c>
      <c r="F52" s="177">
        <f t="shared" si="8"/>
        <v>0</v>
      </c>
      <c r="G52" s="177">
        <f t="shared" si="8"/>
        <v>0</v>
      </c>
      <c r="H52" s="142"/>
      <c r="I52" s="83"/>
      <c r="J52" s="42"/>
      <c r="K52" s="42"/>
      <c r="L52" s="42"/>
      <c r="M52" s="42"/>
      <c r="N52" s="42"/>
      <c r="O52" s="42"/>
      <c r="P52" s="4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179">
        <v>2513</v>
      </c>
      <c r="B53" s="199" t="s">
        <v>200</v>
      </c>
      <c r="C53" s="177">
        <v>6000000</v>
      </c>
      <c r="D53" s="177">
        <v>6000000</v>
      </c>
      <c r="E53" s="177">
        <v>6000000</v>
      </c>
      <c r="F53" s="177"/>
      <c r="G53" s="177"/>
      <c r="H53" s="147"/>
      <c r="I53" s="89"/>
      <c r="J53" s="41"/>
      <c r="K53" s="41"/>
      <c r="L53" s="41"/>
      <c r="M53" s="41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2" customHeight="1" thickBot="1">
      <c r="A54" s="232"/>
      <c r="B54" s="211"/>
      <c r="C54" s="189"/>
      <c r="D54" s="189"/>
      <c r="E54" s="189"/>
      <c r="F54" s="189"/>
      <c r="G54" s="189"/>
      <c r="H54" s="151"/>
      <c r="I54" s="94" t="e">
        <f>#REF!-H54</f>
        <v>#REF!</v>
      </c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4.25" customHeight="1" thickBot="1">
      <c r="A55" s="233">
        <v>3</v>
      </c>
      <c r="B55" s="212" t="s">
        <v>29</v>
      </c>
      <c r="C55" s="175">
        <f aca="true" t="shared" si="9" ref="C55:H55">C56+C65</f>
        <v>180000</v>
      </c>
      <c r="D55" s="175">
        <f t="shared" si="9"/>
        <v>180000</v>
      </c>
      <c r="E55" s="175">
        <f t="shared" si="9"/>
        <v>180000</v>
      </c>
      <c r="F55" s="175">
        <f t="shared" si="9"/>
        <v>0</v>
      </c>
      <c r="G55" s="175">
        <f t="shared" si="9"/>
        <v>0</v>
      </c>
      <c r="H55" s="139">
        <f t="shared" si="9"/>
        <v>0</v>
      </c>
      <c r="I55" s="81" t="e">
        <f>#REF!-H55</f>
        <v>#REF!</v>
      </c>
      <c r="J55" s="41"/>
      <c r="K55" s="41"/>
      <c r="L55" s="41"/>
      <c r="M55" s="41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2.75">
      <c r="A56" s="221">
        <v>31</v>
      </c>
      <c r="B56" s="199" t="s">
        <v>30</v>
      </c>
      <c r="C56" s="177">
        <f aca="true" t="shared" si="10" ref="C56:H56">C57+C62</f>
        <v>180000</v>
      </c>
      <c r="D56" s="177">
        <f t="shared" si="10"/>
        <v>180000</v>
      </c>
      <c r="E56" s="177">
        <f t="shared" si="10"/>
        <v>180000</v>
      </c>
      <c r="F56" s="177">
        <f t="shared" si="10"/>
        <v>0</v>
      </c>
      <c r="G56" s="177">
        <f t="shared" si="10"/>
        <v>0</v>
      </c>
      <c r="H56" s="142">
        <f t="shared" si="10"/>
        <v>0</v>
      </c>
      <c r="I56" s="83" t="e">
        <f>#REF!-H56</f>
        <v>#REF!</v>
      </c>
      <c r="J56" s="41"/>
      <c r="K56" s="41"/>
      <c r="L56" s="41"/>
      <c r="M56" s="41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59" ht="12.75">
      <c r="A57" s="221">
        <v>311</v>
      </c>
      <c r="B57" s="199" t="s">
        <v>31</v>
      </c>
      <c r="C57" s="177">
        <f>C58+C59+C60+C61</f>
        <v>180000</v>
      </c>
      <c r="D57" s="177">
        <f>D58+D59+D60+D61</f>
        <v>180000</v>
      </c>
      <c r="E57" s="177">
        <f>E58+E59+E60+E61</f>
        <v>180000</v>
      </c>
      <c r="F57" s="177">
        <f>F58+F59+F60+F61</f>
        <v>0</v>
      </c>
      <c r="G57" s="177">
        <f>G58+G59+G60+G61</f>
        <v>0</v>
      </c>
      <c r="H57" s="142"/>
      <c r="I57" s="83" t="e">
        <f>#REF!-H57</f>
        <v>#REF!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180">
        <v>3111</v>
      </c>
      <c r="B58" s="202" t="s">
        <v>32</v>
      </c>
      <c r="C58" s="178"/>
      <c r="D58" s="178"/>
      <c r="E58" s="178"/>
      <c r="F58" s="178"/>
      <c r="G58" s="178"/>
      <c r="H58" s="144"/>
      <c r="I58" s="85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36" ht="12.75">
      <c r="A59" s="180">
        <v>3112</v>
      </c>
      <c r="B59" s="202" t="s">
        <v>33</v>
      </c>
      <c r="C59" s="178"/>
      <c r="D59" s="178"/>
      <c r="E59" s="178"/>
      <c r="F59" s="178"/>
      <c r="G59" s="178"/>
      <c r="H59" s="144"/>
      <c r="I59" s="85"/>
      <c r="J59" s="41"/>
      <c r="K59" s="41"/>
      <c r="L59" s="41"/>
      <c r="M59" s="41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ht="12.75">
      <c r="A60" s="234">
        <v>3113</v>
      </c>
      <c r="B60" s="213" t="s">
        <v>193</v>
      </c>
      <c r="C60" s="188">
        <v>180000</v>
      </c>
      <c r="D60" s="188">
        <v>180000</v>
      </c>
      <c r="E60" s="188">
        <v>180000</v>
      </c>
      <c r="F60" s="188"/>
      <c r="G60" s="188"/>
      <c r="H60" s="188">
        <v>200000</v>
      </c>
      <c r="I60" s="188">
        <v>200000</v>
      </c>
      <c r="J60" s="41"/>
      <c r="K60" s="41"/>
      <c r="L60" s="41"/>
      <c r="M60" s="41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2.75">
      <c r="A61" s="234">
        <v>3119</v>
      </c>
      <c r="B61" s="213" t="s">
        <v>34</v>
      </c>
      <c r="C61" s="188"/>
      <c r="D61" s="188"/>
      <c r="E61" s="188"/>
      <c r="F61" s="188"/>
      <c r="G61" s="188"/>
      <c r="H61" s="152"/>
      <c r="I61" s="95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2.75">
      <c r="A62" s="221">
        <v>312</v>
      </c>
      <c r="B62" s="199" t="s">
        <v>35</v>
      </c>
      <c r="C62" s="177">
        <f>C63+C64</f>
        <v>0</v>
      </c>
      <c r="D62" s="177">
        <f>D63+D64</f>
        <v>0</v>
      </c>
      <c r="E62" s="177">
        <f>E63+E64</f>
        <v>0</v>
      </c>
      <c r="F62" s="177">
        <f>F63+F64</f>
        <v>0</v>
      </c>
      <c r="G62" s="177">
        <f>G63+G64</f>
        <v>0</v>
      </c>
      <c r="H62" s="153"/>
      <c r="I62" s="96" t="e">
        <f>#REF!-H62</f>
        <v>#REF!</v>
      </c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2.75">
      <c r="A63" s="221">
        <v>3121</v>
      </c>
      <c r="B63" s="199" t="s">
        <v>36</v>
      </c>
      <c r="C63" s="177"/>
      <c r="D63" s="177"/>
      <c r="E63" s="177"/>
      <c r="F63" s="177"/>
      <c r="G63" s="177"/>
      <c r="H63" s="153"/>
      <c r="I63" s="96"/>
      <c r="J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.75">
      <c r="A64" s="231">
        <v>3129</v>
      </c>
      <c r="B64" s="209" t="s">
        <v>180</v>
      </c>
      <c r="C64" s="187"/>
      <c r="D64" s="187"/>
      <c r="E64" s="187"/>
      <c r="F64" s="187"/>
      <c r="G64" s="187"/>
      <c r="H64" s="154"/>
      <c r="I64" s="97"/>
      <c r="J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2.75">
      <c r="A65" s="231">
        <v>320</v>
      </c>
      <c r="B65" s="209" t="s">
        <v>171</v>
      </c>
      <c r="C65" s="187">
        <f>C66+C67</f>
        <v>0</v>
      </c>
      <c r="D65" s="187">
        <f>D66+D67</f>
        <v>0</v>
      </c>
      <c r="E65" s="187">
        <f>E66+E67</f>
        <v>0</v>
      </c>
      <c r="F65" s="187">
        <f>F66+F67</f>
        <v>0</v>
      </c>
      <c r="G65" s="187">
        <f>G66+G67</f>
        <v>0</v>
      </c>
      <c r="H65" s="154"/>
      <c r="I65" s="97" t="e">
        <f>#REF!-H65</f>
        <v>#REF!</v>
      </c>
      <c r="J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ht="12.75">
      <c r="A66" s="231">
        <v>3201</v>
      </c>
      <c r="B66" s="209" t="s">
        <v>167</v>
      </c>
      <c r="C66" s="187"/>
      <c r="D66" s="187"/>
      <c r="E66" s="187"/>
      <c r="F66" s="187"/>
      <c r="G66" s="187"/>
      <c r="H66" s="154"/>
      <c r="I66" s="97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ht="13.5" thickBot="1">
      <c r="A67" s="231">
        <v>3202</v>
      </c>
      <c r="B67" s="209" t="s">
        <v>170</v>
      </c>
      <c r="C67" s="187"/>
      <c r="D67" s="187"/>
      <c r="E67" s="187"/>
      <c r="F67" s="187"/>
      <c r="G67" s="187"/>
      <c r="H67" s="154"/>
      <c r="I67" s="97"/>
      <c r="J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ht="14.25" customHeight="1" thickBot="1">
      <c r="A68" s="235">
        <v>4</v>
      </c>
      <c r="B68" s="201" t="s">
        <v>37</v>
      </c>
      <c r="C68" s="190">
        <f aca="true" t="shared" si="11" ref="C68:H68">C69+C76</f>
        <v>0</v>
      </c>
      <c r="D68" s="190">
        <f t="shared" si="11"/>
        <v>0</v>
      </c>
      <c r="E68" s="190">
        <f t="shared" si="11"/>
        <v>0</v>
      </c>
      <c r="F68" s="190">
        <f t="shared" si="11"/>
        <v>0</v>
      </c>
      <c r="G68" s="190">
        <f t="shared" si="11"/>
        <v>0</v>
      </c>
      <c r="H68" s="155">
        <f t="shared" si="11"/>
        <v>0</v>
      </c>
      <c r="I68" s="98" t="e">
        <f>#REF!-H68</f>
        <v>#REF!</v>
      </c>
      <c r="J68" s="41"/>
      <c r="K68" s="41"/>
      <c r="L68" s="41"/>
      <c r="M68" s="41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ht="12.75">
      <c r="A69" s="221">
        <v>41</v>
      </c>
      <c r="B69" s="214" t="s">
        <v>38</v>
      </c>
      <c r="C69" s="177">
        <f aca="true" t="shared" si="12" ref="C69:H69">C70+C74</f>
        <v>0</v>
      </c>
      <c r="D69" s="177">
        <f t="shared" si="12"/>
        <v>0</v>
      </c>
      <c r="E69" s="177">
        <f t="shared" si="12"/>
        <v>0</v>
      </c>
      <c r="F69" s="177">
        <f t="shared" si="12"/>
        <v>0</v>
      </c>
      <c r="G69" s="177">
        <f t="shared" si="12"/>
        <v>0</v>
      </c>
      <c r="H69" s="142">
        <f t="shared" si="12"/>
        <v>0</v>
      </c>
      <c r="I69" s="83" t="e">
        <f>#REF!-H69</f>
        <v>#REF!</v>
      </c>
      <c r="J69" s="41"/>
      <c r="K69" s="41"/>
      <c r="L69" s="41"/>
      <c r="M69" s="41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ht="12.75">
      <c r="A70" s="64">
        <v>411</v>
      </c>
      <c r="B70" s="215" t="s">
        <v>159</v>
      </c>
      <c r="C70" s="187">
        <f aca="true" t="shared" si="13" ref="C70:H70">C71</f>
        <v>0</v>
      </c>
      <c r="D70" s="187">
        <f t="shared" si="13"/>
        <v>0</v>
      </c>
      <c r="E70" s="187">
        <f t="shared" si="13"/>
        <v>0</v>
      </c>
      <c r="F70" s="187">
        <f t="shared" si="13"/>
        <v>0</v>
      </c>
      <c r="G70" s="187">
        <f t="shared" si="13"/>
        <v>0</v>
      </c>
      <c r="H70" s="150">
        <f t="shared" si="13"/>
        <v>0</v>
      </c>
      <c r="I70" s="93" t="e">
        <f>#REF!-H70</f>
        <v>#REF!</v>
      </c>
      <c r="J70" s="41"/>
      <c r="K70" s="41"/>
      <c r="L70" s="41"/>
      <c r="M70" s="4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2.75">
      <c r="A71" s="63">
        <v>4118</v>
      </c>
      <c r="B71" s="216" t="s">
        <v>160</v>
      </c>
      <c r="C71" s="178"/>
      <c r="D71" s="178"/>
      <c r="E71" s="178"/>
      <c r="F71" s="178"/>
      <c r="G71" s="178"/>
      <c r="H71" s="156"/>
      <c r="I71" s="99" t="e">
        <f>#REF!-H71</f>
        <v>#REF!</v>
      </c>
      <c r="J71" s="41"/>
      <c r="K71" s="41"/>
      <c r="L71" s="41"/>
      <c r="M71" s="4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ht="12.75">
      <c r="A72" s="59">
        <v>413</v>
      </c>
      <c r="B72" s="193"/>
      <c r="C72" s="191">
        <f>C73</f>
        <v>0</v>
      </c>
      <c r="D72" s="191">
        <f>D73</f>
        <v>0</v>
      </c>
      <c r="E72" s="191">
        <f>E73</f>
        <v>0</v>
      </c>
      <c r="F72" s="191">
        <f>F73</f>
        <v>0</v>
      </c>
      <c r="G72" s="191">
        <f>G73</f>
        <v>0</v>
      </c>
      <c r="H72" s="194"/>
      <c r="I72" s="195"/>
      <c r="J72" s="41"/>
      <c r="K72" s="41"/>
      <c r="L72" s="41"/>
      <c r="M72" s="4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2.75">
      <c r="A73" s="59">
        <v>4132</v>
      </c>
      <c r="B73" s="193"/>
      <c r="C73" s="191"/>
      <c r="D73" s="191"/>
      <c r="E73" s="191"/>
      <c r="F73" s="191"/>
      <c r="G73" s="191"/>
      <c r="H73" s="194"/>
      <c r="I73" s="195"/>
      <c r="J73" s="41"/>
      <c r="K73" s="41"/>
      <c r="L73" s="41"/>
      <c r="M73" s="41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59" ht="12.75">
      <c r="A74" s="236">
        <v>415</v>
      </c>
      <c r="B74" s="217" t="s">
        <v>39</v>
      </c>
      <c r="C74" s="191">
        <f aca="true" t="shared" si="14" ref="C74:H74">C75</f>
        <v>0</v>
      </c>
      <c r="D74" s="191">
        <f t="shared" si="14"/>
        <v>0</v>
      </c>
      <c r="E74" s="191">
        <f t="shared" si="14"/>
        <v>0</v>
      </c>
      <c r="F74" s="191">
        <f t="shared" si="14"/>
        <v>0</v>
      </c>
      <c r="G74" s="191">
        <f t="shared" si="14"/>
        <v>0</v>
      </c>
      <c r="H74" s="157">
        <f t="shared" si="14"/>
        <v>0</v>
      </c>
      <c r="I74" s="100" t="e">
        <f>#REF!-H74</f>
        <v>#REF!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234">
        <v>4151</v>
      </c>
      <c r="B75" s="213" t="s">
        <v>40</v>
      </c>
      <c r="C75" s="188"/>
      <c r="D75" s="188"/>
      <c r="E75" s="188"/>
      <c r="F75" s="188"/>
      <c r="G75" s="188"/>
      <c r="H75" s="148"/>
      <c r="I75" s="90" t="e">
        <f>#REF!-H75</f>
        <v>#REF!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56">
        <v>42</v>
      </c>
      <c r="B76" s="198" t="s">
        <v>161</v>
      </c>
      <c r="C76" s="177">
        <f aca="true" t="shared" si="15" ref="C76:G77">C77</f>
        <v>0</v>
      </c>
      <c r="D76" s="177">
        <f t="shared" si="15"/>
        <v>0</v>
      </c>
      <c r="E76" s="177">
        <f t="shared" si="15"/>
        <v>0</v>
      </c>
      <c r="F76" s="177">
        <f t="shared" si="15"/>
        <v>0</v>
      </c>
      <c r="G76" s="177">
        <f t="shared" si="15"/>
        <v>0</v>
      </c>
      <c r="H76" s="158">
        <f>H77</f>
        <v>0</v>
      </c>
      <c r="I76" s="89" t="e">
        <f>#REF!-H76</f>
        <v>#REF!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60">
        <v>421</v>
      </c>
      <c r="B77" s="203" t="s">
        <v>162</v>
      </c>
      <c r="C77" s="181">
        <f t="shared" si="15"/>
        <v>0</v>
      </c>
      <c r="D77" s="181">
        <f t="shared" si="15"/>
        <v>0</v>
      </c>
      <c r="E77" s="181">
        <f t="shared" si="15"/>
        <v>0</v>
      </c>
      <c r="F77" s="181">
        <f t="shared" si="15"/>
        <v>0</v>
      </c>
      <c r="G77" s="181">
        <f t="shared" si="15"/>
        <v>0</v>
      </c>
      <c r="H77" s="143">
        <f>H78</f>
        <v>0</v>
      </c>
      <c r="I77" s="84" t="e">
        <f>#REF!-H77</f>
        <v>#REF!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3.5" thickBot="1">
      <c r="A78" s="57">
        <v>4218</v>
      </c>
      <c r="B78" s="213" t="s">
        <v>163</v>
      </c>
      <c r="C78" s="188"/>
      <c r="D78" s="188"/>
      <c r="E78" s="188"/>
      <c r="F78" s="188"/>
      <c r="G78" s="188"/>
      <c r="H78" s="148"/>
      <c r="I78" s="90" t="e">
        <f>#REF!-H78</f>
        <v>#REF!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36" ht="15" customHeight="1" thickBot="1">
      <c r="A79" s="237" t="s">
        <v>2</v>
      </c>
      <c r="B79" s="218" t="s">
        <v>41</v>
      </c>
      <c r="C79" s="192">
        <f aca="true" t="shared" si="16" ref="C79:H79">C6+C13+C55+C68</f>
        <v>282587000</v>
      </c>
      <c r="D79" s="192">
        <f t="shared" si="16"/>
        <v>282587000</v>
      </c>
      <c r="E79" s="192">
        <f t="shared" si="16"/>
        <v>282587000</v>
      </c>
      <c r="F79" s="192">
        <f t="shared" si="16"/>
        <v>0</v>
      </c>
      <c r="G79" s="192">
        <f t="shared" si="16"/>
        <v>0</v>
      </c>
      <c r="H79" s="159">
        <f t="shared" si="16"/>
        <v>20260000</v>
      </c>
      <c r="I79" s="101" t="e">
        <f>#REF!-H79</f>
        <v>#REF!</v>
      </c>
      <c r="J79" s="44"/>
      <c r="K79" s="44"/>
      <c r="L79" s="44"/>
      <c r="M79" s="44"/>
      <c r="N79" s="44"/>
      <c r="O79" s="44"/>
      <c r="P79" s="44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1" spans="1:8" ht="15">
      <c r="A81" s="45"/>
      <c r="B81" s="34"/>
      <c r="C81" s="34"/>
      <c r="D81" s="34"/>
      <c r="E81" s="34"/>
      <c r="F81" s="34"/>
      <c r="G81" s="34"/>
      <c r="H81" s="46"/>
    </row>
    <row r="82" spans="1:9" ht="12.75">
      <c r="A82" s="36"/>
      <c r="B82" s="36"/>
      <c r="C82" s="36"/>
      <c r="D82" s="36"/>
      <c r="E82" s="36"/>
      <c r="F82" s="36"/>
      <c r="G82" s="36"/>
      <c r="I82" s="36"/>
    </row>
    <row r="83" spans="1:9" ht="12.75">
      <c r="A83" s="36"/>
      <c r="B83" s="36"/>
      <c r="C83" s="36"/>
      <c r="D83" s="36"/>
      <c r="E83" s="36"/>
      <c r="F83" s="36"/>
      <c r="G83" s="36"/>
      <c r="I83" s="36"/>
    </row>
    <row r="84" spans="1:9" ht="12.75">
      <c r="A84" s="36"/>
      <c r="B84" s="36"/>
      <c r="C84" s="36"/>
      <c r="D84" s="36"/>
      <c r="E84" s="36"/>
      <c r="F84" s="36"/>
      <c r="G84" s="36"/>
      <c r="I84" s="36"/>
    </row>
    <row r="85" spans="1:9" ht="12.75">
      <c r="A85" s="36"/>
      <c r="B85" s="36"/>
      <c r="C85" s="36"/>
      <c r="D85" s="36"/>
      <c r="E85" s="36"/>
      <c r="F85" s="36"/>
      <c r="G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I89" s="36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0"/>
  <sheetViews>
    <sheetView zoomScalePageLayoutView="0" workbookViewId="0" topLeftCell="A160">
      <pane xSplit="1" topLeftCell="B1" activePane="topRight" state="frozen"/>
      <selection pane="topLeft" activeCell="A1" sqref="A1"/>
      <selection pane="topRight" activeCell="K194" sqref="K194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5" width="13.8515625" style="0" bestFit="1" customWidth="1"/>
    <col min="6" max="6" width="12.7109375" style="0" customWidth="1"/>
    <col min="7" max="8" width="10.421875" style="0" hidden="1" customWidth="1"/>
    <col min="9" max="9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242" t="s">
        <v>184</v>
      </c>
      <c r="B2" s="242"/>
      <c r="C2" s="242"/>
      <c r="D2" s="242"/>
      <c r="E2" s="242"/>
      <c r="F2" s="242"/>
    </row>
    <row r="3" spans="1:8" ht="13.5" thickBot="1">
      <c r="A3" s="1"/>
      <c r="B3" s="1"/>
      <c r="C3" s="1"/>
      <c r="D3" s="1"/>
      <c r="E3" s="1"/>
      <c r="F3" s="241" t="s">
        <v>186</v>
      </c>
      <c r="H3" t="s">
        <v>156</v>
      </c>
    </row>
    <row r="4" spans="1:8" ht="38.25" customHeight="1" thickBot="1">
      <c r="A4" s="249" t="s">
        <v>42</v>
      </c>
      <c r="B4" s="248" t="s">
        <v>214</v>
      </c>
      <c r="C4" s="248" t="s">
        <v>219</v>
      </c>
      <c r="D4" s="248" t="s">
        <v>220</v>
      </c>
      <c r="E4" s="248" t="s">
        <v>221</v>
      </c>
      <c r="F4" s="248" t="s">
        <v>218</v>
      </c>
      <c r="G4" s="243" t="s">
        <v>182</v>
      </c>
      <c r="H4" s="243" t="s">
        <v>181</v>
      </c>
    </row>
    <row r="5" spans="1:8" ht="12.75">
      <c r="A5" s="3"/>
      <c r="B5" s="66"/>
      <c r="C5" s="66"/>
      <c r="D5" s="66"/>
      <c r="E5" s="66"/>
      <c r="F5" s="66"/>
      <c r="G5" s="47"/>
      <c r="H5" s="55"/>
    </row>
    <row r="6" spans="1:8" ht="12.75">
      <c r="A6" s="8" t="s">
        <v>201</v>
      </c>
      <c r="B6" s="67">
        <f>B7+B26+B28+B39+B44+B54+B65+B75+B80</f>
        <v>11241865782</v>
      </c>
      <c r="C6" s="67">
        <f>C7+C26+C28+C39+C44+C54+C65+C75+C80</f>
        <v>11280600406</v>
      </c>
      <c r="D6" s="67">
        <f>D7+D26+D28+D39+D44+D54+D65+D75+D80</f>
        <v>11295800834.92</v>
      </c>
      <c r="E6" s="67">
        <f>E7+E26+E28+E39+E44+E54+E65+E75+E80</f>
        <v>0</v>
      </c>
      <c r="F6" s="67">
        <f>F7+F26+F28+F39+F44+F54+F65+F75+F80</f>
        <v>0</v>
      </c>
      <c r="G6" s="49">
        <f>G7+G28+G39+G44+G54+G65+G75+G80</f>
        <v>0</v>
      </c>
      <c r="H6" s="70" t="e">
        <f>#REF!-G6</f>
        <v>#REF!</v>
      </c>
    </row>
    <row r="7" spans="1:8" ht="12.75">
      <c r="A7" s="13" t="s">
        <v>212</v>
      </c>
      <c r="B7" s="68">
        <f aca="true" t="shared" si="0" ref="B7:G7">B8+B13+B21</f>
        <v>9679918986</v>
      </c>
      <c r="C7" s="68">
        <f>C8+C13+C21</f>
        <v>9679918986</v>
      </c>
      <c r="D7" s="68">
        <f>D8+D13+D21</f>
        <v>9679918986</v>
      </c>
      <c r="E7" s="68"/>
      <c r="F7" s="68">
        <f t="shared" si="0"/>
        <v>0</v>
      </c>
      <c r="G7" s="50">
        <f t="shared" si="0"/>
        <v>0</v>
      </c>
      <c r="H7" s="71" t="e">
        <f>#REF!-G7</f>
        <v>#REF!</v>
      </c>
    </row>
    <row r="8" spans="1:8" ht="12.75">
      <c r="A8" s="13" t="s">
        <v>43</v>
      </c>
      <c r="B8" s="67">
        <f>B9+B10+B11+B12</f>
        <v>7208376325</v>
      </c>
      <c r="C8" s="67">
        <f>C9+C10+C11+C12</f>
        <v>7208376325</v>
      </c>
      <c r="D8" s="67">
        <f>D9+D10+D11+D12</f>
        <v>7208376325</v>
      </c>
      <c r="E8" s="67">
        <f>E9+E10+E11+E12</f>
        <v>0</v>
      </c>
      <c r="F8" s="67">
        <f>F9+F10+F11+F12</f>
        <v>0</v>
      </c>
      <c r="G8" s="102">
        <f>G9+G10+G12</f>
        <v>0</v>
      </c>
      <c r="H8" s="70" t="e">
        <f>#REF!-G8</f>
        <v>#REF!</v>
      </c>
    </row>
    <row r="9" spans="1:8" ht="12.75">
      <c r="A9" s="10" t="s">
        <v>44</v>
      </c>
      <c r="B9" s="68">
        <v>190270529</v>
      </c>
      <c r="C9" s="68">
        <v>190270529</v>
      </c>
      <c r="D9" s="68">
        <v>190270529</v>
      </c>
      <c r="E9" s="68"/>
      <c r="F9" s="68"/>
      <c r="G9" s="77"/>
      <c r="H9" s="71" t="e">
        <f>#REF!-G9</f>
        <v>#REF!</v>
      </c>
    </row>
    <row r="10" spans="1:8" ht="12.75">
      <c r="A10" s="10" t="s">
        <v>45</v>
      </c>
      <c r="B10" s="68"/>
      <c r="C10" s="68"/>
      <c r="D10" s="68"/>
      <c r="E10" s="68"/>
      <c r="F10" s="68"/>
      <c r="G10" s="77"/>
      <c r="H10" s="71" t="e">
        <f>#REF!-G10</f>
        <v>#REF!</v>
      </c>
    </row>
    <row r="11" spans="1:8" ht="25.5">
      <c r="A11" s="196" t="s">
        <v>190</v>
      </c>
      <c r="B11" s="68">
        <v>7018105796</v>
      </c>
      <c r="C11" s="68">
        <v>7018105796</v>
      </c>
      <c r="D11" s="68">
        <v>7018105796</v>
      </c>
      <c r="E11" s="68"/>
      <c r="F11" s="68"/>
      <c r="G11" s="77"/>
      <c r="H11" s="71"/>
    </row>
    <row r="12" spans="1:8" ht="12.75">
      <c r="A12" s="19" t="s">
        <v>46</v>
      </c>
      <c r="B12" s="68"/>
      <c r="C12" s="68"/>
      <c r="D12" s="68"/>
      <c r="E12" s="68"/>
      <c r="F12" s="68"/>
      <c r="G12" s="77"/>
      <c r="H12" s="71" t="e">
        <f>#REF!-G12</f>
        <v>#REF!</v>
      </c>
    </row>
    <row r="13" spans="1:8" ht="12.75">
      <c r="A13" s="48" t="s">
        <v>168</v>
      </c>
      <c r="B13" s="68">
        <f>B14+B15+B16+B17+B18+B19</f>
        <v>15443816</v>
      </c>
      <c r="C13" s="68">
        <f>C14+C15+C16+C17+C18+C19</f>
        <v>15443816</v>
      </c>
      <c r="D13" s="68">
        <f>D14+D15+D16+D17+D18+D19</f>
        <v>15443816</v>
      </c>
      <c r="E13" s="68">
        <f>E14+E15+E16+E17+E18+E19</f>
        <v>0</v>
      </c>
      <c r="F13" s="68">
        <f>F14+F15+F16+F17+F18+F19</f>
        <v>0</v>
      </c>
      <c r="G13" s="103">
        <f>G14+G15+G16+G18+G19</f>
        <v>0</v>
      </c>
      <c r="H13" s="71" t="e">
        <f>#REF!-G13</f>
        <v>#REF!</v>
      </c>
    </row>
    <row r="14" spans="1:8" ht="12.75">
      <c r="A14" s="19" t="s">
        <v>47</v>
      </c>
      <c r="B14" s="68">
        <v>15443816</v>
      </c>
      <c r="C14" s="68">
        <v>15366440</v>
      </c>
      <c r="D14" s="68">
        <v>15366440</v>
      </c>
      <c r="E14" s="68"/>
      <c r="F14" s="68"/>
      <c r="G14" s="77"/>
      <c r="H14" s="71"/>
    </row>
    <row r="15" spans="1:8" ht="12.75">
      <c r="A15" s="19" t="s">
        <v>48</v>
      </c>
      <c r="B15" s="68"/>
      <c r="C15" s="68"/>
      <c r="D15" s="68"/>
      <c r="E15" s="68"/>
      <c r="F15" s="68"/>
      <c r="G15" s="77"/>
      <c r="H15" s="71" t="e">
        <f>#REF!-G15</f>
        <v>#REF!</v>
      </c>
    </row>
    <row r="16" spans="1:8" ht="12.75">
      <c r="A16" s="10" t="s">
        <v>49</v>
      </c>
      <c r="B16" s="68"/>
      <c r="C16" s="68">
        <v>77376</v>
      </c>
      <c r="D16" s="68">
        <v>77376</v>
      </c>
      <c r="E16" s="68"/>
      <c r="F16" s="68"/>
      <c r="G16" s="77"/>
      <c r="H16" s="71"/>
    </row>
    <row r="17" spans="1:8" ht="12.75">
      <c r="A17" s="10" t="s">
        <v>213</v>
      </c>
      <c r="B17" s="68"/>
      <c r="C17" s="68"/>
      <c r="D17" s="68"/>
      <c r="E17" s="68"/>
      <c r="F17" s="68"/>
      <c r="G17" s="77"/>
      <c r="H17" s="71"/>
    </row>
    <row r="18" spans="1:8" ht="12.75">
      <c r="A18" s="10" t="s">
        <v>50</v>
      </c>
      <c r="B18" s="68"/>
      <c r="C18" s="68"/>
      <c r="D18" s="68"/>
      <c r="E18" s="68"/>
      <c r="F18" s="68"/>
      <c r="G18" s="77"/>
      <c r="H18" s="71" t="e">
        <f>#REF!-G18</f>
        <v>#REF!</v>
      </c>
    </row>
    <row r="19" spans="1:8" ht="12.75">
      <c r="A19" s="14" t="s">
        <v>51</v>
      </c>
      <c r="B19" s="160"/>
      <c r="C19" s="160"/>
      <c r="D19" s="160"/>
      <c r="E19" s="160"/>
      <c r="F19" s="160"/>
      <c r="G19" s="78"/>
      <c r="H19" s="72" t="e">
        <f>#REF!-G19</f>
        <v>#REF!</v>
      </c>
    </row>
    <row r="20" spans="1:8" ht="12.75">
      <c r="A20" s="22"/>
      <c r="B20" s="161"/>
      <c r="C20" s="161"/>
      <c r="D20" s="161"/>
      <c r="E20" s="161"/>
      <c r="F20" s="161"/>
      <c r="G20" s="104"/>
      <c r="H20" s="122"/>
    </row>
    <row r="21" spans="1:8" ht="12.75">
      <c r="A21" s="13" t="s">
        <v>52</v>
      </c>
      <c r="B21" s="67">
        <f>SUM(B22:B24)</f>
        <v>2456098845</v>
      </c>
      <c r="C21" s="67">
        <f>SUM(C22:C24)</f>
        <v>2456098845</v>
      </c>
      <c r="D21" s="67">
        <f>SUM(D22:D24)</f>
        <v>2456098845</v>
      </c>
      <c r="E21" s="67">
        <f>SUM(E22:E24)</f>
        <v>0</v>
      </c>
      <c r="F21" s="67">
        <f>SUM(F22:F24)</f>
        <v>0</v>
      </c>
      <c r="G21" s="102">
        <f>G22+G23+G24</f>
        <v>0</v>
      </c>
      <c r="H21" s="70" t="e">
        <f>#REF!-G21</f>
        <v>#REF!</v>
      </c>
    </row>
    <row r="22" spans="1:8" ht="12.75">
      <c r="A22" s="10" t="s">
        <v>53</v>
      </c>
      <c r="B22" s="68">
        <v>1805955034</v>
      </c>
      <c r="C22" s="68">
        <v>1805955034</v>
      </c>
      <c r="D22" s="68">
        <v>1805955034</v>
      </c>
      <c r="E22" s="68"/>
      <c r="F22" s="68"/>
      <c r="G22" s="77"/>
      <c r="H22" s="71"/>
    </row>
    <row r="23" spans="1:8" ht="12.75">
      <c r="A23" s="10" t="s">
        <v>54</v>
      </c>
      <c r="B23" s="68">
        <v>650143811</v>
      </c>
      <c r="C23" s="68">
        <v>650143811</v>
      </c>
      <c r="D23" s="68">
        <v>650143811</v>
      </c>
      <c r="E23" s="68"/>
      <c r="F23" s="68"/>
      <c r="G23" s="77"/>
      <c r="H23" s="71"/>
    </row>
    <row r="24" spans="1:8" ht="12.75">
      <c r="A24" s="14" t="s">
        <v>55</v>
      </c>
      <c r="B24" s="160"/>
      <c r="C24" s="160"/>
      <c r="D24" s="160"/>
      <c r="E24" s="160"/>
      <c r="F24" s="160"/>
      <c r="G24" s="51"/>
      <c r="H24" s="72" t="e">
        <f>#REF!-G24</f>
        <v>#REF!</v>
      </c>
    </row>
    <row r="25" spans="1:8" ht="12.75">
      <c r="A25" s="13" t="s">
        <v>173</v>
      </c>
      <c r="B25" s="67">
        <f>B26+B28+B39+B44+B54+B65+B75+B80</f>
        <v>1561946796</v>
      </c>
      <c r="C25" s="67">
        <f>C26+C28+C39+C44+C54+C65+C75+C80</f>
        <v>1600681420</v>
      </c>
      <c r="D25" s="67">
        <f>D26+D28+D39+D44+D54+D65+D75+D80</f>
        <v>1615881848.92</v>
      </c>
      <c r="E25" s="67">
        <f>E26+E28+E39+E44+E54+E65+E75+E80</f>
        <v>0</v>
      </c>
      <c r="F25" s="67">
        <f>F26+F28+F39+F44+F54+F65+F75+F80</f>
        <v>0</v>
      </c>
      <c r="G25" s="76">
        <f>G28+G39+G44+G54+G65+G75+G80</f>
        <v>0</v>
      </c>
      <c r="H25" s="71" t="e">
        <f>H28+H39+H44+H54+H65+H75+H80</f>
        <v>#REF!</v>
      </c>
    </row>
    <row r="26" spans="1:8" s="258" customFormat="1" ht="38.25" customHeight="1">
      <c r="A26" s="254" t="s">
        <v>222</v>
      </c>
      <c r="B26" s="255">
        <f>SUM(B27)</f>
        <v>0</v>
      </c>
      <c r="C26" s="255">
        <f>SUM(C27)</f>
        <v>10447</v>
      </c>
      <c r="D26" s="255">
        <f>SUM(D27)</f>
        <v>47353</v>
      </c>
      <c r="E26" s="255">
        <f>SUM(E27)</f>
        <v>0</v>
      </c>
      <c r="F26" s="255">
        <f>SUM(F27)</f>
        <v>0</v>
      </c>
      <c r="G26" s="256"/>
      <c r="H26" s="257" t="e">
        <f>#REF!-G26</f>
        <v>#REF!</v>
      </c>
    </row>
    <row r="27" spans="1:8" ht="12.75">
      <c r="A27" s="10" t="s">
        <v>223</v>
      </c>
      <c r="B27" s="68">
        <v>0</v>
      </c>
      <c r="C27" s="68">
        <v>10447</v>
      </c>
      <c r="D27" s="68">
        <v>47353</v>
      </c>
      <c r="E27" s="68"/>
      <c r="F27" s="68"/>
      <c r="G27" s="50"/>
      <c r="H27" s="71"/>
    </row>
    <row r="28" spans="1:8" ht="12.75">
      <c r="A28" s="13" t="s">
        <v>56</v>
      </c>
      <c r="B28" s="67">
        <f>SUM(B29:B37)</f>
        <v>124020500</v>
      </c>
      <c r="C28" s="67">
        <f>SUM(C29:C37)</f>
        <v>88635018</v>
      </c>
      <c r="D28" s="67">
        <f>SUM(D29:D37)</f>
        <v>84521006</v>
      </c>
      <c r="E28" s="67">
        <f>SUM(E29:E37)</f>
        <v>0</v>
      </c>
      <c r="F28" s="67">
        <f>SUM(F29:F37)</f>
        <v>0</v>
      </c>
      <c r="G28" s="76"/>
      <c r="H28" s="70" t="e">
        <f>#REF!-G28</f>
        <v>#REF!</v>
      </c>
    </row>
    <row r="29" spans="1:8" ht="12.75">
      <c r="A29" s="10" t="s">
        <v>57</v>
      </c>
      <c r="B29" s="68">
        <v>5280000</v>
      </c>
      <c r="C29" s="68">
        <v>4607965</v>
      </c>
      <c r="D29" s="68">
        <v>4622965</v>
      </c>
      <c r="E29" s="68"/>
      <c r="F29" s="68"/>
      <c r="G29" s="50"/>
      <c r="H29" s="71"/>
    </row>
    <row r="30" spans="1:8" ht="12.75">
      <c r="A30" s="10" t="s">
        <v>58</v>
      </c>
      <c r="B30" s="68">
        <v>1251000</v>
      </c>
      <c r="C30" s="68">
        <v>1251000</v>
      </c>
      <c r="D30" s="68">
        <v>1280477</v>
      </c>
      <c r="E30" s="68"/>
      <c r="F30" s="68"/>
      <c r="G30" s="50"/>
      <c r="H30" s="71"/>
    </row>
    <row r="31" spans="1:8" ht="12.75">
      <c r="A31" s="10" t="s">
        <v>59</v>
      </c>
      <c r="B31" s="68">
        <v>155500</v>
      </c>
      <c r="C31" s="68">
        <v>155500</v>
      </c>
      <c r="D31" s="68">
        <v>155650</v>
      </c>
      <c r="E31" s="68"/>
      <c r="F31" s="68"/>
      <c r="G31" s="50"/>
      <c r="H31" s="71"/>
    </row>
    <row r="32" spans="1:8" ht="12.75">
      <c r="A32" s="10" t="s">
        <v>60</v>
      </c>
      <c r="B32" s="68">
        <v>230000</v>
      </c>
      <c r="C32" s="68">
        <v>230000</v>
      </c>
      <c r="D32" s="68">
        <v>230000</v>
      </c>
      <c r="E32" s="68"/>
      <c r="F32" s="68"/>
      <c r="G32" s="50"/>
      <c r="H32" s="71"/>
    </row>
    <row r="33" spans="1:8" ht="12.75">
      <c r="A33" s="19" t="s">
        <v>179</v>
      </c>
      <c r="B33" s="68"/>
      <c r="C33" s="68"/>
      <c r="D33" s="68"/>
      <c r="E33" s="68"/>
      <c r="F33" s="68"/>
      <c r="G33" s="50"/>
      <c r="H33" s="71"/>
    </row>
    <row r="34" spans="1:8" ht="12.75">
      <c r="A34" s="10" t="s">
        <v>178</v>
      </c>
      <c r="B34" s="68">
        <v>4762000</v>
      </c>
      <c r="C34" s="68">
        <v>4762000</v>
      </c>
      <c r="D34" s="68">
        <v>4762000</v>
      </c>
      <c r="E34" s="68"/>
      <c r="F34" s="68"/>
      <c r="G34" s="50"/>
      <c r="H34" s="71"/>
    </row>
    <row r="35" spans="1:8" ht="12.75">
      <c r="A35" s="10" t="s">
        <v>61</v>
      </c>
      <c r="B35" s="68">
        <v>65090000</v>
      </c>
      <c r="C35" s="68">
        <v>27689553</v>
      </c>
      <c r="D35" s="68">
        <v>27715626</v>
      </c>
      <c r="E35" s="68"/>
      <c r="F35" s="68"/>
      <c r="G35" s="50"/>
      <c r="H35" s="71"/>
    </row>
    <row r="36" spans="1:8" ht="12.75">
      <c r="A36" s="10" t="s">
        <v>62</v>
      </c>
      <c r="B36" s="68">
        <v>52000</v>
      </c>
      <c r="C36" s="68">
        <v>452000</v>
      </c>
      <c r="D36" s="68">
        <v>452000</v>
      </c>
      <c r="E36" s="68"/>
      <c r="F36" s="68"/>
      <c r="G36" s="50"/>
      <c r="H36" s="71"/>
    </row>
    <row r="37" spans="1:8" ht="12.75">
      <c r="A37" s="14" t="s">
        <v>63</v>
      </c>
      <c r="B37" s="160">
        <v>47200000</v>
      </c>
      <c r="C37" s="160">
        <v>49487000</v>
      </c>
      <c r="D37" s="160">
        <v>45302288</v>
      </c>
      <c r="E37" s="160"/>
      <c r="F37" s="160"/>
      <c r="G37" s="51"/>
      <c r="H37" s="72"/>
    </row>
    <row r="38" spans="1:8" ht="12.75">
      <c r="A38" s="10"/>
      <c r="B38" s="68"/>
      <c r="C38" s="68"/>
      <c r="D38" s="68"/>
      <c r="E38" s="68"/>
      <c r="F38" s="68"/>
      <c r="G38" s="77"/>
      <c r="H38" s="71" t="e">
        <f>#REF!-G38</f>
        <v>#REF!</v>
      </c>
    </row>
    <row r="39" spans="1:27" ht="12.75">
      <c r="A39" s="13" t="s">
        <v>64</v>
      </c>
      <c r="B39" s="67">
        <f>B40+B41+B42</f>
        <v>22000</v>
      </c>
      <c r="C39" s="67">
        <f>C40+C41+C42</f>
        <v>22000</v>
      </c>
      <c r="D39" s="67">
        <f>D40+D41+D42</f>
        <v>22000</v>
      </c>
      <c r="E39" s="67">
        <f>E40+E41+E42</f>
        <v>0</v>
      </c>
      <c r="F39" s="67">
        <f>F40+F41+F42</f>
        <v>0</v>
      </c>
      <c r="G39" s="105"/>
      <c r="H39" s="123" t="e">
        <f>#REF!-G39</f>
        <v>#REF!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</row>
    <row r="40" spans="1:8" ht="12.75">
      <c r="A40" s="10" t="s">
        <v>204</v>
      </c>
      <c r="B40" s="250">
        <v>22000</v>
      </c>
      <c r="C40" s="250">
        <v>22000</v>
      </c>
      <c r="D40" s="250">
        <v>22000</v>
      </c>
      <c r="E40" s="250"/>
      <c r="F40" s="162"/>
      <c r="G40" s="106"/>
      <c r="H40" s="123" t="e">
        <f>#REF!-G40</f>
        <v>#REF!</v>
      </c>
    </row>
    <row r="41" spans="1:8" ht="12.75">
      <c r="A41" s="19" t="s">
        <v>202</v>
      </c>
      <c r="B41" s="250"/>
      <c r="C41" s="250"/>
      <c r="D41" s="162"/>
      <c r="E41" s="162"/>
      <c r="F41" s="162"/>
      <c r="G41" s="106"/>
      <c r="H41" s="123" t="e">
        <f>#REF!-G41</f>
        <v>#REF!</v>
      </c>
    </row>
    <row r="42" spans="1:8" ht="12.75">
      <c r="A42" s="20" t="s">
        <v>203</v>
      </c>
      <c r="B42" s="163"/>
      <c r="C42" s="163"/>
      <c r="D42" s="163"/>
      <c r="E42" s="163"/>
      <c r="F42" s="163"/>
      <c r="G42" s="51"/>
      <c r="H42" s="72" t="e">
        <f>#REF!-G42</f>
        <v>#REF!</v>
      </c>
    </row>
    <row r="43" spans="1:8" ht="12.75">
      <c r="A43" s="10"/>
      <c r="B43" s="68"/>
      <c r="C43" s="68"/>
      <c r="D43" s="68"/>
      <c r="E43" s="68"/>
      <c r="F43" s="68"/>
      <c r="G43" s="77"/>
      <c r="H43" s="71" t="e">
        <f>#REF!-G43</f>
        <v>#REF!</v>
      </c>
    </row>
    <row r="44" spans="1:8" ht="12.75">
      <c r="A44" s="13" t="s">
        <v>65</v>
      </c>
      <c r="B44" s="67">
        <f>SUM(B45:B52)</f>
        <v>175900000</v>
      </c>
      <c r="C44" s="67">
        <f>SUM(C45:C52)</f>
        <v>175861694</v>
      </c>
      <c r="D44" s="67">
        <f>SUM(D45:D52)</f>
        <v>175544056</v>
      </c>
      <c r="E44" s="67">
        <f>SUM(E45:E52)</f>
        <v>0</v>
      </c>
      <c r="F44" s="67">
        <f>SUM(F45:F52)</f>
        <v>0</v>
      </c>
      <c r="G44" s="76"/>
      <c r="H44" s="70" t="e">
        <f>#REF!-G44</f>
        <v>#REF!</v>
      </c>
    </row>
    <row r="45" spans="1:8" ht="12.75">
      <c r="A45" s="10" t="s">
        <v>66</v>
      </c>
      <c r="B45" s="68">
        <v>17900000</v>
      </c>
      <c r="C45" s="68">
        <v>18373000</v>
      </c>
      <c r="D45" s="68">
        <v>18269669</v>
      </c>
      <c r="E45" s="68"/>
      <c r="F45" s="68"/>
      <c r="G45" s="50"/>
      <c r="H45" s="71"/>
    </row>
    <row r="46" spans="1:8" ht="12.75">
      <c r="A46" s="10" t="s">
        <v>67</v>
      </c>
      <c r="B46" s="68">
        <v>46500000</v>
      </c>
      <c r="C46" s="68">
        <v>46155944</v>
      </c>
      <c r="D46" s="68">
        <v>46155944</v>
      </c>
      <c r="E46" s="68"/>
      <c r="F46" s="68"/>
      <c r="G46" s="50"/>
      <c r="H46" s="71"/>
    </row>
    <row r="47" spans="1:8" ht="12.75">
      <c r="A47" s="10" t="s">
        <v>68</v>
      </c>
      <c r="B47" s="68">
        <v>24600000</v>
      </c>
      <c r="C47" s="68">
        <v>24575694</v>
      </c>
      <c r="D47" s="68">
        <v>24372792</v>
      </c>
      <c r="E47" s="68"/>
      <c r="F47" s="68"/>
      <c r="G47" s="50"/>
      <c r="H47" s="71"/>
    </row>
    <row r="48" spans="1:8" ht="12.75">
      <c r="A48" s="10" t="s">
        <v>69</v>
      </c>
      <c r="B48" s="68">
        <v>73600000</v>
      </c>
      <c r="C48" s="68">
        <v>72903000</v>
      </c>
      <c r="D48" s="68">
        <v>72891595</v>
      </c>
      <c r="E48" s="68"/>
      <c r="F48" s="68"/>
      <c r="G48" s="50"/>
      <c r="H48" s="71"/>
    </row>
    <row r="49" spans="1:8" ht="12.75">
      <c r="A49" s="10" t="s">
        <v>70</v>
      </c>
      <c r="B49" s="68"/>
      <c r="C49" s="68"/>
      <c r="D49" s="68"/>
      <c r="E49" s="68"/>
      <c r="F49" s="68"/>
      <c r="G49" s="50"/>
      <c r="H49" s="71"/>
    </row>
    <row r="50" spans="1:8" ht="12.75">
      <c r="A50" s="10" t="s">
        <v>71</v>
      </c>
      <c r="B50" s="68">
        <v>11500000</v>
      </c>
      <c r="C50" s="68">
        <v>12276000</v>
      </c>
      <c r="D50" s="68">
        <v>12276000</v>
      </c>
      <c r="E50" s="68"/>
      <c r="F50" s="68"/>
      <c r="G50" s="50"/>
      <c r="H50" s="71"/>
    </row>
    <row r="51" spans="1:8" ht="12.75">
      <c r="A51" s="10" t="s">
        <v>72</v>
      </c>
      <c r="B51" s="68">
        <v>500000</v>
      </c>
      <c r="C51" s="68">
        <v>460056</v>
      </c>
      <c r="D51" s="68">
        <v>460056</v>
      </c>
      <c r="E51" s="68"/>
      <c r="F51" s="68"/>
      <c r="G51" s="50"/>
      <c r="H51" s="71"/>
    </row>
    <row r="52" spans="1:8" ht="12.75">
      <c r="A52" s="14" t="s">
        <v>73</v>
      </c>
      <c r="B52" s="160">
        <v>1300000</v>
      </c>
      <c r="C52" s="160">
        <v>1118000</v>
      </c>
      <c r="D52" s="160">
        <v>1118000</v>
      </c>
      <c r="E52" s="160"/>
      <c r="F52" s="160"/>
      <c r="G52" s="51"/>
      <c r="H52" s="72"/>
    </row>
    <row r="53" spans="1:8" ht="12.75">
      <c r="A53" s="10"/>
      <c r="B53" s="68"/>
      <c r="C53" s="68"/>
      <c r="D53" s="68"/>
      <c r="E53" s="68"/>
      <c r="F53" s="68"/>
      <c r="G53" s="77"/>
      <c r="H53" s="71" t="e">
        <f>#REF!-G53</f>
        <v>#REF!</v>
      </c>
    </row>
    <row r="54" spans="1:8" ht="12.75">
      <c r="A54" s="13" t="s">
        <v>74</v>
      </c>
      <c r="B54" s="67">
        <f>SUM(B55:B63)</f>
        <v>995004500</v>
      </c>
      <c r="C54" s="67">
        <f>SUM(C55:C63)</f>
        <v>982816821.73</v>
      </c>
      <c r="D54" s="67">
        <f>SUM(D55:D63)</f>
        <v>1002259880.5</v>
      </c>
      <c r="E54" s="67">
        <f>SUM(E55:E63)</f>
        <v>0</v>
      </c>
      <c r="F54" s="67">
        <f>SUM(F55:F63)</f>
        <v>0</v>
      </c>
      <c r="G54" s="76"/>
      <c r="H54" s="70" t="e">
        <f>#REF!-G54</f>
        <v>#REF!</v>
      </c>
    </row>
    <row r="55" spans="1:8" ht="12.75">
      <c r="A55" s="10" t="s">
        <v>75</v>
      </c>
      <c r="B55" s="68">
        <v>123300000</v>
      </c>
      <c r="C55" s="68">
        <v>122987200</v>
      </c>
      <c r="D55" s="68">
        <v>121433850</v>
      </c>
      <c r="E55" s="68"/>
      <c r="F55" s="68"/>
      <c r="G55" s="50"/>
      <c r="H55" s="71"/>
    </row>
    <row r="56" spans="1:8" ht="12.75">
      <c r="A56" s="10" t="s">
        <v>76</v>
      </c>
      <c r="B56" s="68">
        <v>31700000</v>
      </c>
      <c r="C56" s="68">
        <v>31700000</v>
      </c>
      <c r="D56" s="68">
        <v>31700000</v>
      </c>
      <c r="E56" s="68"/>
      <c r="F56" s="68"/>
      <c r="G56" s="50"/>
      <c r="H56" s="71"/>
    </row>
    <row r="57" spans="1:8" ht="12.75">
      <c r="A57" s="10" t="s">
        <v>77</v>
      </c>
      <c r="B57" s="68">
        <v>4305000</v>
      </c>
      <c r="C57" s="68">
        <v>5805100</v>
      </c>
      <c r="D57" s="68">
        <v>7305400</v>
      </c>
      <c r="E57" s="68"/>
      <c r="F57" s="68"/>
      <c r="G57" s="50"/>
      <c r="H57" s="71"/>
    </row>
    <row r="58" spans="1:8" ht="12.75">
      <c r="A58" s="10" t="s">
        <v>78</v>
      </c>
      <c r="B58" s="68">
        <v>140600000</v>
      </c>
      <c r="C58" s="68">
        <v>143672978</v>
      </c>
      <c r="D58" s="68">
        <v>143673120.5</v>
      </c>
      <c r="E58" s="68"/>
      <c r="F58" s="68"/>
      <c r="G58" s="50"/>
      <c r="H58" s="71"/>
    </row>
    <row r="59" spans="1:8" ht="12.75">
      <c r="A59" s="10" t="s">
        <v>79</v>
      </c>
      <c r="B59" s="68">
        <v>32500</v>
      </c>
      <c r="C59" s="68">
        <v>32500</v>
      </c>
      <c r="D59" s="68">
        <v>33160</v>
      </c>
      <c r="E59" s="68"/>
      <c r="F59" s="68"/>
      <c r="G59" s="50"/>
      <c r="H59" s="71"/>
    </row>
    <row r="60" spans="1:8" ht="12.75">
      <c r="A60" s="10" t="s">
        <v>80</v>
      </c>
      <c r="B60" s="68">
        <v>3500000</v>
      </c>
      <c r="C60" s="68">
        <v>7503510</v>
      </c>
      <c r="D60" s="68">
        <v>7700795</v>
      </c>
      <c r="E60" s="68"/>
      <c r="F60" s="68"/>
      <c r="G60" s="50"/>
      <c r="H60" s="71"/>
    </row>
    <row r="61" spans="1:8" ht="12.75">
      <c r="A61" s="10" t="s">
        <v>81</v>
      </c>
      <c r="B61" s="68">
        <v>5510000</v>
      </c>
      <c r="C61" s="68">
        <v>5390000</v>
      </c>
      <c r="D61" s="68">
        <v>5390000</v>
      </c>
      <c r="E61" s="68"/>
      <c r="F61" s="68"/>
      <c r="G61" s="50"/>
      <c r="H61" s="71"/>
    </row>
    <row r="62" spans="1:8" ht="25.5">
      <c r="A62" s="196" t="s">
        <v>191</v>
      </c>
      <c r="B62" s="68">
        <v>365500000</v>
      </c>
      <c r="C62" s="68">
        <v>357802307</v>
      </c>
      <c r="D62" s="68">
        <v>377684390.92</v>
      </c>
      <c r="E62" s="68"/>
      <c r="F62" s="68"/>
      <c r="G62" s="50"/>
      <c r="H62" s="71"/>
    </row>
    <row r="63" spans="1:8" ht="12.75">
      <c r="A63" s="14" t="s">
        <v>82</v>
      </c>
      <c r="B63" s="160">
        <v>320557000</v>
      </c>
      <c r="C63" s="160">
        <v>307923226.73</v>
      </c>
      <c r="D63" s="160">
        <v>307339164.08</v>
      </c>
      <c r="E63" s="160"/>
      <c r="F63" s="160"/>
      <c r="G63" s="51"/>
      <c r="H63" s="72"/>
    </row>
    <row r="64" spans="1:8" ht="12.75">
      <c r="A64" s="6"/>
      <c r="B64" s="69"/>
      <c r="C64" s="69"/>
      <c r="D64" s="69"/>
      <c r="E64" s="69"/>
      <c r="F64" s="69"/>
      <c r="G64" s="107"/>
      <c r="H64" s="74" t="e">
        <f>#REF!-G64</f>
        <v>#REF!</v>
      </c>
    </row>
    <row r="65" spans="1:8" ht="12.75">
      <c r="A65" s="13" t="s">
        <v>83</v>
      </c>
      <c r="B65" s="67">
        <f>SUM(B66:B73)</f>
        <v>224587796</v>
      </c>
      <c r="C65" s="67">
        <f>SUM(C66:C73)</f>
        <v>306422689</v>
      </c>
      <c r="D65" s="67">
        <f>SUM(D66:D73)</f>
        <v>306471947</v>
      </c>
      <c r="E65" s="67">
        <f>SUM(E66:E73)</f>
        <v>0</v>
      </c>
      <c r="F65" s="67">
        <f>SUM(F66:F73)</f>
        <v>0</v>
      </c>
      <c r="G65" s="77"/>
      <c r="H65" s="70" t="e">
        <f>#REF!-G65</f>
        <v>#REF!</v>
      </c>
    </row>
    <row r="66" spans="1:8" ht="12.75">
      <c r="A66" s="10" t="s">
        <v>84</v>
      </c>
      <c r="B66" s="68">
        <v>195904352</v>
      </c>
      <c r="C66" s="68">
        <v>277602045</v>
      </c>
      <c r="D66" s="68">
        <v>277561273</v>
      </c>
      <c r="E66" s="68"/>
      <c r="F66" s="68"/>
      <c r="G66" s="77"/>
      <c r="H66" s="71"/>
    </row>
    <row r="67" spans="1:8" ht="12.75">
      <c r="A67" s="10" t="s">
        <v>85</v>
      </c>
      <c r="B67" s="68">
        <v>2900000</v>
      </c>
      <c r="C67" s="68">
        <v>2900000</v>
      </c>
      <c r="D67" s="68">
        <v>2900000</v>
      </c>
      <c r="E67" s="68"/>
      <c r="F67" s="68"/>
      <c r="G67" s="50"/>
      <c r="H67" s="71"/>
    </row>
    <row r="68" spans="1:8" ht="12.75">
      <c r="A68" s="10" t="s">
        <v>86</v>
      </c>
      <c r="B68" s="68">
        <v>25022000</v>
      </c>
      <c r="C68" s="68">
        <v>25022000</v>
      </c>
      <c r="D68" s="68">
        <v>25013110</v>
      </c>
      <c r="E68" s="68"/>
      <c r="F68" s="68"/>
      <c r="G68" s="50"/>
      <c r="H68" s="71"/>
    </row>
    <row r="69" spans="1:8" ht="12.75">
      <c r="A69" s="10" t="s">
        <v>87</v>
      </c>
      <c r="B69" s="68">
        <v>710000</v>
      </c>
      <c r="C69" s="68">
        <v>727200</v>
      </c>
      <c r="D69" s="68">
        <v>826120</v>
      </c>
      <c r="E69" s="68"/>
      <c r="F69" s="68"/>
      <c r="G69" s="50"/>
      <c r="H69" s="71"/>
    </row>
    <row r="70" spans="1:8" ht="12.75">
      <c r="A70" s="10" t="s">
        <v>88</v>
      </c>
      <c r="B70" s="68">
        <v>43444</v>
      </c>
      <c r="C70" s="68">
        <v>163444</v>
      </c>
      <c r="D70" s="68">
        <v>163444</v>
      </c>
      <c r="E70" s="68"/>
      <c r="F70" s="68"/>
      <c r="G70" s="50"/>
      <c r="H70" s="71"/>
    </row>
    <row r="71" spans="1:8" ht="12.75">
      <c r="A71" s="10" t="s">
        <v>89</v>
      </c>
      <c r="B71" s="68"/>
      <c r="C71" s="68"/>
      <c r="D71" s="68"/>
      <c r="E71" s="68"/>
      <c r="F71" s="68"/>
      <c r="G71" s="50"/>
      <c r="H71" s="71" t="e">
        <f>#REF!-G71</f>
        <v>#REF!</v>
      </c>
    </row>
    <row r="72" spans="1:8" ht="12.75">
      <c r="A72" s="10" t="s">
        <v>90</v>
      </c>
      <c r="B72" s="68"/>
      <c r="C72" s="68"/>
      <c r="D72" s="68"/>
      <c r="E72" s="68"/>
      <c r="F72" s="68"/>
      <c r="G72" s="50"/>
      <c r="H72" s="71" t="e">
        <f>#REF!-G72</f>
        <v>#REF!</v>
      </c>
    </row>
    <row r="73" spans="1:8" ht="12" customHeight="1">
      <c r="A73" s="14" t="s">
        <v>91</v>
      </c>
      <c r="B73" s="160">
        <v>8000</v>
      </c>
      <c r="C73" s="160">
        <v>8000</v>
      </c>
      <c r="D73" s="160">
        <v>8000</v>
      </c>
      <c r="E73" s="160"/>
      <c r="F73" s="160"/>
      <c r="G73" s="51"/>
      <c r="H73" s="72" t="e">
        <f>#REF!-G73</f>
        <v>#REF!</v>
      </c>
    </row>
    <row r="74" spans="1:8" ht="7.5" customHeight="1" hidden="1">
      <c r="A74" s="10"/>
      <c r="B74" s="68"/>
      <c r="C74" s="68"/>
      <c r="D74" s="68"/>
      <c r="E74" s="68"/>
      <c r="F74" s="68"/>
      <c r="G74" s="50"/>
      <c r="H74" s="71" t="e">
        <f>#REF!-G74</f>
        <v>#REF!</v>
      </c>
    </row>
    <row r="75" spans="1:8" ht="21" customHeight="1">
      <c r="A75" s="13" t="s">
        <v>92</v>
      </c>
      <c r="B75" s="67">
        <f>SUM(B76:B78)</f>
        <v>0</v>
      </c>
      <c r="C75" s="67">
        <f>SUM(C76:C78)</f>
        <v>0</v>
      </c>
      <c r="D75" s="67">
        <f>SUM(D76:D78)</f>
        <v>0</v>
      </c>
      <c r="E75" s="67">
        <f>SUM(E76:E78)</f>
        <v>0</v>
      </c>
      <c r="F75" s="67">
        <f>SUM(F76:F78)</f>
        <v>0</v>
      </c>
      <c r="G75" s="76"/>
      <c r="H75" s="70" t="e">
        <f>#REF!-G75</f>
        <v>#REF!</v>
      </c>
    </row>
    <row r="76" spans="1:8" ht="12.75">
      <c r="A76" s="10" t="s">
        <v>93</v>
      </c>
      <c r="B76" s="68"/>
      <c r="C76" s="68"/>
      <c r="D76" s="68"/>
      <c r="E76" s="68"/>
      <c r="F76" s="68"/>
      <c r="G76" s="50"/>
      <c r="H76" s="71" t="e">
        <f>#REF!-G76</f>
        <v>#REF!</v>
      </c>
    </row>
    <row r="77" spans="1:8" ht="12.75">
      <c r="A77" s="10" t="s">
        <v>94</v>
      </c>
      <c r="B77" s="68"/>
      <c r="C77" s="68"/>
      <c r="D77" s="68"/>
      <c r="E77" s="68"/>
      <c r="F77" s="68"/>
      <c r="G77" s="50"/>
      <c r="H77" s="71" t="e">
        <f>#REF!-G77</f>
        <v>#REF!</v>
      </c>
    </row>
    <row r="78" spans="1:8" ht="12.75">
      <c r="A78" s="14" t="s">
        <v>95</v>
      </c>
      <c r="B78" s="160"/>
      <c r="C78" s="160"/>
      <c r="D78" s="160"/>
      <c r="E78" s="160"/>
      <c r="F78" s="160"/>
      <c r="G78" s="51"/>
      <c r="H78" s="72" t="e">
        <f>#REF!-G78</f>
        <v>#REF!</v>
      </c>
    </row>
    <row r="79" spans="1:8" ht="0.75" customHeight="1">
      <c r="A79" s="26"/>
      <c r="B79" s="164"/>
      <c r="C79" s="164"/>
      <c r="D79" s="164"/>
      <c r="E79" s="164"/>
      <c r="F79" s="164"/>
      <c r="G79" s="108"/>
      <c r="H79" s="124" t="e">
        <f>#REF!-G79</f>
        <v>#REF!</v>
      </c>
    </row>
    <row r="80" spans="1:8" ht="21" customHeight="1">
      <c r="A80" s="13" t="s">
        <v>96</v>
      </c>
      <c r="B80" s="67">
        <f>SUM(B81:B87)</f>
        <v>42412000</v>
      </c>
      <c r="C80" s="67">
        <f>SUM(C81:C87)</f>
        <v>46912750.269999996</v>
      </c>
      <c r="D80" s="67">
        <f>SUM(D81:D87)</f>
        <v>47015606.42</v>
      </c>
      <c r="E80" s="67">
        <f>SUM(E81:E87)</f>
        <v>0</v>
      </c>
      <c r="F80" s="67">
        <f>SUM(F81:F87)</f>
        <v>0</v>
      </c>
      <c r="G80" s="76"/>
      <c r="H80" s="70" t="e">
        <f>#REF!-G80</f>
        <v>#REF!</v>
      </c>
    </row>
    <row r="81" spans="1:8" ht="12.75">
      <c r="A81" s="10" t="s">
        <v>97</v>
      </c>
      <c r="B81" s="68">
        <v>0</v>
      </c>
      <c r="C81" s="68">
        <v>4750035</v>
      </c>
      <c r="D81" s="68">
        <v>4969627</v>
      </c>
      <c r="E81" s="68"/>
      <c r="F81" s="68"/>
      <c r="G81" s="50"/>
      <c r="H81" s="71"/>
    </row>
    <row r="82" spans="1:8" ht="12.75">
      <c r="A82" s="10" t="s">
        <v>98</v>
      </c>
      <c r="B82" s="68">
        <v>10212000</v>
      </c>
      <c r="C82" s="68">
        <v>9960415.27</v>
      </c>
      <c r="D82" s="68">
        <v>9842599.42</v>
      </c>
      <c r="E82" s="68"/>
      <c r="F82" s="68"/>
      <c r="G82" s="50"/>
      <c r="H82" s="71"/>
    </row>
    <row r="83" spans="1:8" s="28" customFormat="1" ht="12.75">
      <c r="A83" s="27" t="s">
        <v>99</v>
      </c>
      <c r="B83" s="165">
        <v>200000</v>
      </c>
      <c r="C83" s="165">
        <v>202300</v>
      </c>
      <c r="D83" s="165">
        <v>203380</v>
      </c>
      <c r="E83" s="165"/>
      <c r="F83" s="165"/>
      <c r="G83" s="109"/>
      <c r="H83" s="125"/>
    </row>
    <row r="84" spans="1:8" s="28" customFormat="1" ht="12.75">
      <c r="A84" s="27" t="s">
        <v>210</v>
      </c>
      <c r="B84" s="165">
        <v>12000000</v>
      </c>
      <c r="C84" s="165">
        <v>12000000</v>
      </c>
      <c r="D84" s="165">
        <v>12000000</v>
      </c>
      <c r="E84" s="165"/>
      <c r="F84" s="165"/>
      <c r="G84" s="109"/>
      <c r="H84" s="125"/>
    </row>
    <row r="85" spans="1:8" s="28" customFormat="1" ht="12.75">
      <c r="A85" s="27" t="s">
        <v>100</v>
      </c>
      <c r="B85" s="165"/>
      <c r="C85" s="165"/>
      <c r="D85" s="165"/>
      <c r="E85" s="165"/>
      <c r="F85" s="165"/>
      <c r="G85" s="109"/>
      <c r="H85" s="125" t="e">
        <f>#REF!-G85</f>
        <v>#REF!</v>
      </c>
    </row>
    <row r="86" spans="1:8" s="28" customFormat="1" ht="12.75">
      <c r="A86" s="65" t="s">
        <v>169</v>
      </c>
      <c r="B86" s="166"/>
      <c r="C86" s="166"/>
      <c r="D86" s="166"/>
      <c r="E86" s="166"/>
      <c r="F86" s="166"/>
      <c r="G86" s="110"/>
      <c r="H86" s="126" t="e">
        <f>#REF!-G86</f>
        <v>#REF!</v>
      </c>
    </row>
    <row r="87" spans="1:8" ht="13.5" thickBot="1">
      <c r="A87" s="4" t="s">
        <v>211</v>
      </c>
      <c r="B87" s="167">
        <v>20000000</v>
      </c>
      <c r="C87" s="167">
        <v>20000000</v>
      </c>
      <c r="D87" s="167">
        <v>20000000</v>
      </c>
      <c r="E87" s="167"/>
      <c r="F87" s="167"/>
      <c r="G87" s="52"/>
      <c r="H87" s="73"/>
    </row>
    <row r="88" spans="1:8" ht="12.75">
      <c r="A88" s="6"/>
      <c r="B88" s="69"/>
      <c r="C88" s="69"/>
      <c r="D88" s="69"/>
      <c r="E88" s="69"/>
      <c r="F88" s="69"/>
      <c r="G88" s="53"/>
      <c r="H88" s="74"/>
    </row>
    <row r="89" spans="1:8" ht="12.75">
      <c r="A89" s="8" t="s">
        <v>101</v>
      </c>
      <c r="B89" s="67">
        <f aca="true" t="shared" si="1" ref="B89:G89">B91+B94+B96+B101</f>
        <v>145426026</v>
      </c>
      <c r="C89" s="67">
        <f t="shared" si="1"/>
        <v>147264826</v>
      </c>
      <c r="D89" s="67">
        <f t="shared" si="1"/>
        <v>147258369</v>
      </c>
      <c r="E89" s="67">
        <f t="shared" si="1"/>
        <v>0</v>
      </c>
      <c r="F89" s="67">
        <f t="shared" si="1"/>
        <v>0</v>
      </c>
      <c r="G89" s="76">
        <f t="shared" si="1"/>
        <v>0</v>
      </c>
      <c r="H89" s="70" t="e">
        <f>#REF!-G89</f>
        <v>#REF!</v>
      </c>
    </row>
    <row r="90" spans="1:8" ht="12.75">
      <c r="A90" s="10"/>
      <c r="B90" s="68"/>
      <c r="C90" s="68"/>
      <c r="D90" s="68"/>
      <c r="E90" s="68"/>
      <c r="F90" s="68"/>
      <c r="G90" s="50"/>
      <c r="H90" s="71"/>
    </row>
    <row r="91" spans="1:8" ht="12.75">
      <c r="A91" s="13" t="s">
        <v>174</v>
      </c>
      <c r="B91" s="68"/>
      <c r="C91" s="68"/>
      <c r="D91" s="68"/>
      <c r="E91" s="68"/>
      <c r="F91" s="68"/>
      <c r="G91" s="76"/>
      <c r="H91" s="71" t="e">
        <f>#REF!-G91</f>
        <v>#REF!</v>
      </c>
    </row>
    <row r="92" spans="1:8" ht="12.75">
      <c r="A92" s="10" t="s">
        <v>175</v>
      </c>
      <c r="B92" s="68"/>
      <c r="C92" s="68"/>
      <c r="D92" s="68"/>
      <c r="E92" s="68"/>
      <c r="F92" s="68"/>
      <c r="G92" s="50"/>
      <c r="H92" s="71" t="e">
        <f>#REF!-G92</f>
        <v>#REF!</v>
      </c>
    </row>
    <row r="93" spans="1:8" ht="12.75">
      <c r="A93" s="10"/>
      <c r="B93" s="68"/>
      <c r="C93" s="68"/>
      <c r="D93" s="68"/>
      <c r="E93" s="68"/>
      <c r="F93" s="68"/>
      <c r="G93" s="50"/>
      <c r="H93" s="71"/>
    </row>
    <row r="94" spans="1:8" ht="12.75">
      <c r="A94" s="13" t="s">
        <v>153</v>
      </c>
      <c r="B94" s="68">
        <f aca="true" t="shared" si="2" ref="B94:G94">B95</f>
        <v>0</v>
      </c>
      <c r="C94" s="68">
        <f t="shared" si="2"/>
        <v>0</v>
      </c>
      <c r="D94" s="68">
        <f t="shared" si="2"/>
        <v>0</v>
      </c>
      <c r="E94" s="68">
        <f t="shared" si="2"/>
        <v>0</v>
      </c>
      <c r="F94" s="68">
        <f t="shared" si="2"/>
        <v>0</v>
      </c>
      <c r="G94" s="76">
        <f t="shared" si="2"/>
        <v>0</v>
      </c>
      <c r="H94" s="71" t="e">
        <f>#REF!-G94</f>
        <v>#REF!</v>
      </c>
    </row>
    <row r="95" spans="1:8" ht="12.75">
      <c r="A95" s="10" t="s">
        <v>154</v>
      </c>
      <c r="B95" s="68"/>
      <c r="C95" s="68"/>
      <c r="D95" s="68"/>
      <c r="E95" s="68"/>
      <c r="F95" s="68"/>
      <c r="G95" s="77"/>
      <c r="H95" s="71" t="e">
        <f>#REF!-G95</f>
        <v>#REF!</v>
      </c>
    </row>
    <row r="96" spans="1:8" ht="12.75">
      <c r="A96" s="13" t="s">
        <v>102</v>
      </c>
      <c r="B96" s="67">
        <f>SUM(B97:B99)</f>
        <v>144167526</v>
      </c>
      <c r="C96" s="67">
        <f>SUM(C97:C99)</f>
        <v>144167526</v>
      </c>
      <c r="D96" s="67">
        <f>SUM(D97:D99)</f>
        <v>144167526</v>
      </c>
      <c r="E96" s="67">
        <f>SUM(E97:E99)</f>
        <v>0</v>
      </c>
      <c r="F96" s="67">
        <f>SUM(F97:F99)</f>
        <v>0</v>
      </c>
      <c r="G96" s="76"/>
      <c r="H96" s="70" t="e">
        <f>#REF!-G96</f>
        <v>#REF!</v>
      </c>
    </row>
    <row r="97" spans="1:8" ht="12.75">
      <c r="A97" s="10" t="s">
        <v>103</v>
      </c>
      <c r="B97" s="68">
        <v>144167526</v>
      </c>
      <c r="C97" s="68">
        <v>144167526</v>
      </c>
      <c r="D97" s="68">
        <v>144167526</v>
      </c>
      <c r="E97" s="68"/>
      <c r="F97" s="68"/>
      <c r="G97" s="50"/>
      <c r="H97" s="71" t="e">
        <f>#REF!-G97</f>
        <v>#REF!</v>
      </c>
    </row>
    <row r="98" spans="1:8" ht="12.75">
      <c r="A98" s="10" t="s">
        <v>104</v>
      </c>
      <c r="B98" s="68"/>
      <c r="C98" s="68"/>
      <c r="D98" s="68"/>
      <c r="E98" s="68"/>
      <c r="F98" s="68"/>
      <c r="G98" s="77"/>
      <c r="H98" s="71" t="e">
        <f>#REF!-G98</f>
        <v>#REF!</v>
      </c>
    </row>
    <row r="99" spans="1:8" ht="12.75">
      <c r="A99" s="14" t="s">
        <v>105</v>
      </c>
      <c r="B99" s="160"/>
      <c r="C99" s="160"/>
      <c r="D99" s="160"/>
      <c r="E99" s="160"/>
      <c r="F99" s="160"/>
      <c r="G99" s="78"/>
      <c r="H99" s="72" t="e">
        <f>#REF!-G99</f>
        <v>#REF!</v>
      </c>
    </row>
    <row r="100" spans="1:8" ht="6" customHeight="1">
      <c r="A100" s="26"/>
      <c r="B100" s="164"/>
      <c r="C100" s="164"/>
      <c r="D100" s="164"/>
      <c r="E100" s="164"/>
      <c r="F100" s="164"/>
      <c r="G100" s="111"/>
      <c r="H100" s="124" t="e">
        <f>#REF!-G100</f>
        <v>#REF!</v>
      </c>
    </row>
    <row r="101" spans="1:8" ht="12.75">
      <c r="A101" s="13" t="s">
        <v>106</v>
      </c>
      <c r="B101" s="67">
        <f>SUM(B102:B106)</f>
        <v>1258500</v>
      </c>
      <c r="C101" s="67">
        <f>SUM(C102:C106)</f>
        <v>3097300</v>
      </c>
      <c r="D101" s="67">
        <f>SUM(D102:D106)</f>
        <v>3090843</v>
      </c>
      <c r="E101" s="67">
        <f>SUM(E102:E106)</f>
        <v>0</v>
      </c>
      <c r="F101" s="67">
        <f>SUM(F102:F106)</f>
        <v>0</v>
      </c>
      <c r="G101" s="76"/>
      <c r="H101" s="70" t="e">
        <f>#REF!-G101</f>
        <v>#REF!</v>
      </c>
    </row>
    <row r="102" spans="1:8" ht="12.75">
      <c r="A102" s="10" t="s">
        <v>107</v>
      </c>
      <c r="B102" s="68"/>
      <c r="C102" s="68"/>
      <c r="D102" s="68"/>
      <c r="E102" s="68"/>
      <c r="F102" s="68"/>
      <c r="G102" s="50"/>
      <c r="H102" s="71" t="e">
        <f>#REF!-G102</f>
        <v>#REF!</v>
      </c>
    </row>
    <row r="103" spans="1:8" ht="12.75">
      <c r="A103" s="10" t="s">
        <v>108</v>
      </c>
      <c r="B103" s="68">
        <v>1200000</v>
      </c>
      <c r="C103" s="68">
        <v>2854000</v>
      </c>
      <c r="D103" s="68">
        <v>2847543</v>
      </c>
      <c r="E103" s="68"/>
      <c r="F103" s="68"/>
      <c r="G103" s="50"/>
      <c r="H103" s="71"/>
    </row>
    <row r="104" spans="1:8" ht="12.75">
      <c r="A104" s="10" t="s">
        <v>109</v>
      </c>
      <c r="B104" s="68"/>
      <c r="C104" s="68">
        <v>56000</v>
      </c>
      <c r="D104" s="68">
        <v>56000</v>
      </c>
      <c r="E104" s="68"/>
      <c r="F104" s="68"/>
      <c r="G104" s="50"/>
      <c r="H104" s="71"/>
    </row>
    <row r="105" spans="1:8" ht="12.75">
      <c r="A105" s="10" t="s">
        <v>110</v>
      </c>
      <c r="B105" s="68">
        <v>58500</v>
      </c>
      <c r="C105" s="68">
        <v>187300</v>
      </c>
      <c r="D105" s="68">
        <v>187300</v>
      </c>
      <c r="E105" s="68"/>
      <c r="F105" s="68"/>
      <c r="G105" s="50"/>
      <c r="H105" s="71"/>
    </row>
    <row r="106" spans="1:8" ht="13.5" thickBot="1">
      <c r="A106" s="4" t="s">
        <v>111</v>
      </c>
      <c r="B106" s="167"/>
      <c r="C106" s="167"/>
      <c r="D106" s="167"/>
      <c r="E106" s="167"/>
      <c r="F106" s="167"/>
      <c r="G106" s="52"/>
      <c r="H106" s="73" t="e">
        <f>#REF!-G106</f>
        <v>#REF!</v>
      </c>
    </row>
    <row r="107" spans="1:8" ht="12.75">
      <c r="A107" s="6"/>
      <c r="B107" s="69"/>
      <c r="C107" s="69"/>
      <c r="D107" s="69"/>
      <c r="E107" s="69"/>
      <c r="F107" s="69"/>
      <c r="G107" s="53"/>
      <c r="H107" s="74" t="e">
        <f>#REF!-G107</f>
        <v>#REF!</v>
      </c>
    </row>
    <row r="108" spans="1:8" ht="12.75">
      <c r="A108" s="8" t="s">
        <v>112</v>
      </c>
      <c r="B108" s="67">
        <f aca="true" t="shared" si="3" ref="B108:G108">B110+B113+B118</f>
        <v>25000000</v>
      </c>
      <c r="C108" s="67">
        <f t="shared" si="3"/>
        <v>28390000</v>
      </c>
      <c r="D108" s="67">
        <f t="shared" si="3"/>
        <v>28390000</v>
      </c>
      <c r="E108" s="67">
        <f t="shared" si="3"/>
        <v>0</v>
      </c>
      <c r="F108" s="67">
        <f t="shared" si="3"/>
        <v>0</v>
      </c>
      <c r="G108" s="76">
        <f t="shared" si="3"/>
        <v>0</v>
      </c>
      <c r="H108" s="70" t="e">
        <f>#REF!-G108</f>
        <v>#REF!</v>
      </c>
    </row>
    <row r="109" spans="1:8" ht="12.75">
      <c r="A109" s="10"/>
      <c r="B109" s="68"/>
      <c r="C109" s="68"/>
      <c r="D109" s="68"/>
      <c r="E109" s="68"/>
      <c r="F109" s="68"/>
      <c r="G109" s="50"/>
      <c r="H109" s="71" t="e">
        <f>#REF!-G109</f>
        <v>#REF!</v>
      </c>
    </row>
    <row r="110" spans="1:8" ht="12.75">
      <c r="A110" s="13" t="s">
        <v>113</v>
      </c>
      <c r="B110" s="67"/>
      <c r="C110" s="67"/>
      <c r="D110" s="67"/>
      <c r="E110" s="67"/>
      <c r="F110" s="67"/>
      <c r="G110" s="76"/>
      <c r="H110" s="70" t="e">
        <f>#REF!-G110</f>
        <v>#REF!</v>
      </c>
    </row>
    <row r="111" spans="1:8" ht="12.75">
      <c r="A111" s="14" t="s">
        <v>114</v>
      </c>
      <c r="B111" s="160"/>
      <c r="C111" s="160"/>
      <c r="D111" s="160"/>
      <c r="E111" s="160"/>
      <c r="F111" s="160"/>
      <c r="G111" s="112"/>
      <c r="H111" s="127" t="e">
        <f>#REF!-G111</f>
        <v>#REF!</v>
      </c>
    </row>
    <row r="112" spans="1:8" ht="2.25" customHeight="1">
      <c r="A112" s="26"/>
      <c r="B112" s="164"/>
      <c r="C112" s="164"/>
      <c r="D112" s="164"/>
      <c r="E112" s="164"/>
      <c r="F112" s="164"/>
      <c r="G112" s="113"/>
      <c r="H112" s="128" t="e">
        <f>#REF!-G112</f>
        <v>#REF!</v>
      </c>
    </row>
    <row r="113" spans="1:8" ht="12.75">
      <c r="A113" s="13" t="s">
        <v>115</v>
      </c>
      <c r="B113" s="67">
        <f>SUM(B114:B119)</f>
        <v>25000000</v>
      </c>
      <c r="C113" s="67">
        <f>SUM(C114:C119)</f>
        <v>28390000</v>
      </c>
      <c r="D113" s="67">
        <f>SUM(D114:D119)</f>
        <v>28390000</v>
      </c>
      <c r="E113" s="67">
        <f>SUM(E114:E119)</f>
        <v>0</v>
      </c>
      <c r="F113" s="67">
        <f>SUM(F114:F119)</f>
        <v>0</v>
      </c>
      <c r="G113" s="76"/>
      <c r="H113" s="70" t="e">
        <f>#REF!-G113</f>
        <v>#REF!</v>
      </c>
    </row>
    <row r="114" spans="1:8" ht="12.75">
      <c r="A114" s="10" t="s">
        <v>116</v>
      </c>
      <c r="B114" s="68"/>
      <c r="C114" s="68"/>
      <c r="D114" s="68"/>
      <c r="E114" s="68"/>
      <c r="F114" s="68"/>
      <c r="G114" s="77"/>
      <c r="H114" s="71" t="e">
        <f>#REF!-G114</f>
        <v>#REF!</v>
      </c>
    </row>
    <row r="115" spans="1:8" ht="12.75">
      <c r="A115" s="10" t="s">
        <v>176</v>
      </c>
      <c r="B115" s="68">
        <v>25000000</v>
      </c>
      <c r="C115" s="68">
        <v>28390000</v>
      </c>
      <c r="D115" s="68">
        <v>28390000</v>
      </c>
      <c r="E115" s="68"/>
      <c r="F115" s="68"/>
      <c r="G115" s="77"/>
      <c r="H115" s="71" t="e">
        <f>#REF!-G115</f>
        <v>#REF!</v>
      </c>
    </row>
    <row r="116" spans="1:8" ht="12.75">
      <c r="A116" s="14" t="s">
        <v>117</v>
      </c>
      <c r="B116" s="160"/>
      <c r="C116" s="160"/>
      <c r="D116" s="160"/>
      <c r="E116" s="160"/>
      <c r="F116" s="160"/>
      <c r="G116" s="78"/>
      <c r="H116" s="72" t="e">
        <f>#REF!-G116</f>
        <v>#REF!</v>
      </c>
    </row>
    <row r="117" spans="1:8" ht="3" customHeight="1">
      <c r="A117" s="6"/>
      <c r="B117" s="69"/>
      <c r="C117" s="69"/>
      <c r="D117" s="69"/>
      <c r="E117" s="69"/>
      <c r="F117" s="69"/>
      <c r="G117" s="53"/>
      <c r="H117" s="74" t="e">
        <f>#REF!-G117</f>
        <v>#REF!</v>
      </c>
    </row>
    <row r="118" spans="1:8" ht="12.75">
      <c r="A118" s="24" t="s">
        <v>118</v>
      </c>
      <c r="B118" s="168">
        <f>B119</f>
        <v>0</v>
      </c>
      <c r="C118" s="168">
        <f>C119</f>
        <v>0</v>
      </c>
      <c r="D118" s="168">
        <f>D119</f>
        <v>0</v>
      </c>
      <c r="E118" s="168">
        <f>E119</f>
        <v>0</v>
      </c>
      <c r="F118" s="168">
        <f>F119</f>
        <v>0</v>
      </c>
      <c r="G118" s="76"/>
      <c r="H118" s="70" t="e">
        <f>#REF!-G118</f>
        <v>#REF!</v>
      </c>
    </row>
    <row r="119" spans="1:8" ht="13.5" thickBot="1">
      <c r="A119" s="21" t="s">
        <v>119</v>
      </c>
      <c r="B119" s="135"/>
      <c r="C119" s="135"/>
      <c r="D119" s="135"/>
      <c r="E119" s="135"/>
      <c r="F119" s="135"/>
      <c r="G119" s="114"/>
      <c r="H119" s="129" t="e">
        <f>#REF!-G119</f>
        <v>#REF!</v>
      </c>
    </row>
    <row r="120" spans="1:8" ht="12.75">
      <c r="A120" s="6"/>
      <c r="B120" s="69"/>
      <c r="C120" s="69"/>
      <c r="D120" s="69"/>
      <c r="E120" s="69"/>
      <c r="F120" s="69"/>
      <c r="G120" s="53"/>
      <c r="H120" s="74" t="e">
        <f>#REF!-G120</f>
        <v>#REF!</v>
      </c>
    </row>
    <row r="121" spans="1:8" ht="12.75">
      <c r="A121" s="29" t="s">
        <v>120</v>
      </c>
      <c r="B121" s="67">
        <f>B122</f>
        <v>1310000</v>
      </c>
      <c r="C121" s="67">
        <f>C122</f>
        <v>1310000</v>
      </c>
      <c r="D121" s="67">
        <f>D122</f>
        <v>1310000</v>
      </c>
      <c r="E121" s="67">
        <f>E122</f>
        <v>0</v>
      </c>
      <c r="F121" s="67">
        <f>F122</f>
        <v>0</v>
      </c>
      <c r="G121" s="107">
        <f>G122+G125</f>
        <v>0</v>
      </c>
      <c r="H121" s="74" t="e">
        <f>#REF!-G121</f>
        <v>#REF!</v>
      </c>
    </row>
    <row r="122" spans="1:8" ht="12.75">
      <c r="A122" s="252" t="s">
        <v>209</v>
      </c>
      <c r="B122" s="169">
        <f>B123+B124+B125</f>
        <v>1310000</v>
      </c>
      <c r="C122" s="169">
        <f>C123+C124+C125</f>
        <v>1310000</v>
      </c>
      <c r="D122" s="169">
        <f>D123+D124+D125</f>
        <v>1310000</v>
      </c>
      <c r="E122" s="169">
        <f>E123+E124+E125</f>
        <v>0</v>
      </c>
      <c r="F122" s="169">
        <f>F123+F124+F125</f>
        <v>0</v>
      </c>
      <c r="G122" s="115"/>
      <c r="H122" s="130" t="e">
        <f>#REF!-G122</f>
        <v>#REF!</v>
      </c>
    </row>
    <row r="123" spans="1:8" ht="12.75">
      <c r="A123" s="30" t="s">
        <v>208</v>
      </c>
      <c r="B123" s="169">
        <v>1310000</v>
      </c>
      <c r="C123" s="169">
        <v>1310000</v>
      </c>
      <c r="D123" s="169">
        <v>1310000</v>
      </c>
      <c r="E123" s="169"/>
      <c r="F123" s="169"/>
      <c r="G123" s="116"/>
      <c r="H123" s="130"/>
    </row>
    <row r="124" spans="1:8" ht="12.75">
      <c r="A124" s="54" t="s">
        <v>207</v>
      </c>
      <c r="B124" s="170"/>
      <c r="C124" s="170"/>
      <c r="D124" s="170"/>
      <c r="E124" s="170"/>
      <c r="F124" s="170"/>
      <c r="G124" s="117"/>
      <c r="H124" s="131" t="e">
        <f>#REF!-G124</f>
        <v>#REF!</v>
      </c>
    </row>
    <row r="125" spans="1:8" ht="12.75">
      <c r="A125" s="251" t="s">
        <v>206</v>
      </c>
      <c r="B125" s="170"/>
      <c r="C125" s="170"/>
      <c r="D125" s="170"/>
      <c r="E125" s="170"/>
      <c r="F125" s="170"/>
      <c r="G125" s="118"/>
      <c r="H125" s="132" t="e">
        <f>#REF!-G125</f>
        <v>#REF!</v>
      </c>
    </row>
    <row r="126" spans="1:8" ht="13.5" thickBot="1">
      <c r="A126" s="21" t="s">
        <v>205</v>
      </c>
      <c r="B126" s="135"/>
      <c r="C126" s="135"/>
      <c r="D126" s="135"/>
      <c r="E126" s="135"/>
      <c r="F126" s="135"/>
      <c r="G126" s="119"/>
      <c r="H126" s="133" t="e">
        <f>#REF!-G126</f>
        <v>#REF!</v>
      </c>
    </row>
    <row r="127" spans="1:8" ht="12.75">
      <c r="A127" s="6"/>
      <c r="B127" s="69"/>
      <c r="C127" s="69"/>
      <c r="D127" s="69"/>
      <c r="E127" s="69"/>
      <c r="F127" s="69"/>
      <c r="G127" s="53"/>
      <c r="H127" s="74" t="e">
        <f>#REF!-G127</f>
        <v>#REF!</v>
      </c>
    </row>
    <row r="128" spans="1:8" ht="12.75">
      <c r="A128" s="29" t="s">
        <v>121</v>
      </c>
      <c r="B128" s="67">
        <f aca="true" t="shared" si="4" ref="B128:G128">B130</f>
        <v>40000</v>
      </c>
      <c r="C128" s="67">
        <f t="shared" si="4"/>
        <v>76576</v>
      </c>
      <c r="D128" s="67">
        <f t="shared" si="4"/>
        <v>364688</v>
      </c>
      <c r="E128" s="67">
        <f t="shared" si="4"/>
        <v>0</v>
      </c>
      <c r="F128" s="67">
        <f t="shared" si="4"/>
        <v>0</v>
      </c>
      <c r="G128" s="120">
        <f t="shared" si="4"/>
        <v>0</v>
      </c>
      <c r="H128" s="134" t="e">
        <f>#REF!-G128</f>
        <v>#REF!</v>
      </c>
    </row>
    <row r="129" spans="1:8" ht="12.75">
      <c r="A129" s="25"/>
      <c r="B129" s="171"/>
      <c r="C129" s="171"/>
      <c r="D129" s="171"/>
      <c r="E129" s="171"/>
      <c r="F129" s="171"/>
      <c r="G129" s="76"/>
      <c r="H129" s="70" t="e">
        <f>#REF!-G129</f>
        <v>#REF!</v>
      </c>
    </row>
    <row r="130" spans="1:8" ht="12.75">
      <c r="A130" s="13" t="s">
        <v>122</v>
      </c>
      <c r="B130" s="67">
        <f>SUM(B132:B133)</f>
        <v>40000</v>
      </c>
      <c r="C130" s="67">
        <f>SUM(C132:C133)</f>
        <v>76576</v>
      </c>
      <c r="D130" s="67">
        <f>SUM(D132:D133)</f>
        <v>364688</v>
      </c>
      <c r="E130" s="67">
        <f>SUM(E132:E133)</f>
        <v>0</v>
      </c>
      <c r="F130" s="67">
        <f>SUM(F132:F133)</f>
        <v>0</v>
      </c>
      <c r="G130" s="76"/>
      <c r="H130" s="70" t="e">
        <f>#REF!-G130</f>
        <v>#REF!</v>
      </c>
    </row>
    <row r="131" spans="1:8" ht="12.75">
      <c r="A131" s="10" t="s">
        <v>123</v>
      </c>
      <c r="B131" s="68"/>
      <c r="C131" s="68"/>
      <c r="D131" s="68"/>
      <c r="E131" s="68"/>
      <c r="F131" s="68"/>
      <c r="G131" s="77"/>
      <c r="H131" s="71" t="e">
        <f>#REF!-G131</f>
        <v>#REF!</v>
      </c>
    </row>
    <row r="132" spans="1:8" ht="25.5">
      <c r="A132" s="196" t="s">
        <v>185</v>
      </c>
      <c r="B132" s="68"/>
      <c r="C132" s="68">
        <v>24306</v>
      </c>
      <c r="D132" s="68">
        <v>192224</v>
      </c>
      <c r="E132" s="68"/>
      <c r="F132" s="68"/>
      <c r="G132" s="77"/>
      <c r="H132" s="71"/>
    </row>
    <row r="133" spans="1:8" ht="14.25" customHeight="1" thickBot="1">
      <c r="A133" s="4" t="s">
        <v>124</v>
      </c>
      <c r="B133" s="167">
        <v>40000</v>
      </c>
      <c r="C133" s="167">
        <v>52270</v>
      </c>
      <c r="D133" s="167">
        <v>172464</v>
      </c>
      <c r="E133" s="167"/>
      <c r="F133" s="167"/>
      <c r="G133" s="52"/>
      <c r="H133" s="73"/>
    </row>
    <row r="134" spans="1:8" ht="26.25" customHeight="1" hidden="1">
      <c r="A134" s="6"/>
      <c r="B134" s="69"/>
      <c r="C134" s="69"/>
      <c r="D134" s="69"/>
      <c r="E134" s="69"/>
      <c r="F134" s="69"/>
      <c r="G134" s="107"/>
      <c r="H134" s="74" t="e">
        <f>#REF!-G134</f>
        <v>#REF!</v>
      </c>
    </row>
    <row r="135" spans="1:8" ht="19.5" customHeight="1" thickBot="1">
      <c r="A135" s="18" t="s">
        <v>192</v>
      </c>
      <c r="B135" s="172">
        <f aca="true" t="shared" si="5" ref="B135:G135">B6+B89+B108+B121+B128</f>
        <v>11413641808</v>
      </c>
      <c r="C135" s="172">
        <f>C6+C89+C108+C121+C128</f>
        <v>11457641808</v>
      </c>
      <c r="D135" s="172">
        <f t="shared" si="5"/>
        <v>11473123891.92</v>
      </c>
      <c r="E135" s="172">
        <f t="shared" si="5"/>
        <v>0</v>
      </c>
      <c r="F135" s="172">
        <f t="shared" si="5"/>
        <v>0</v>
      </c>
      <c r="G135" s="121">
        <f t="shared" si="5"/>
        <v>0</v>
      </c>
      <c r="H135" s="75" t="e">
        <f>#REF!-G135</f>
        <v>#REF!</v>
      </c>
    </row>
    <row r="136" spans="1:8" ht="13.5" thickTop="1">
      <c r="A136" s="6"/>
      <c r="B136" s="66"/>
      <c r="C136" s="66"/>
      <c r="D136" s="66"/>
      <c r="E136" s="66"/>
      <c r="F136" s="66"/>
      <c r="G136" s="7"/>
      <c r="H136" s="7"/>
    </row>
    <row r="137" spans="1:8" ht="12.75">
      <c r="A137" s="8" t="s">
        <v>125</v>
      </c>
      <c r="B137" s="67">
        <f aca="true" t="shared" si="6" ref="B137:H137">B139+B145+B153+B156</f>
        <v>652200000</v>
      </c>
      <c r="C137" s="67">
        <f t="shared" si="6"/>
        <v>608200000</v>
      </c>
      <c r="D137" s="67">
        <f t="shared" si="6"/>
        <v>522717916.08</v>
      </c>
      <c r="E137" s="67">
        <f t="shared" si="6"/>
        <v>0</v>
      </c>
      <c r="F137" s="67">
        <f t="shared" si="6"/>
        <v>0</v>
      </c>
      <c r="G137" s="9">
        <f t="shared" si="6"/>
        <v>0</v>
      </c>
      <c r="H137" s="9">
        <f t="shared" si="6"/>
        <v>0</v>
      </c>
    </row>
    <row r="138" spans="1:8" ht="12.75">
      <c r="A138" s="10"/>
      <c r="B138" s="68"/>
      <c r="C138" s="68"/>
      <c r="D138" s="68"/>
      <c r="E138" s="68"/>
      <c r="F138" s="68"/>
      <c r="G138" s="12"/>
      <c r="H138" s="12"/>
    </row>
    <row r="139" spans="1:8" ht="12.75">
      <c r="A139" s="13" t="s">
        <v>126</v>
      </c>
      <c r="B139" s="67">
        <f aca="true" t="shared" si="7" ref="B139:H139">SUM(B140:B143)</f>
        <v>317000000</v>
      </c>
      <c r="C139" s="67">
        <f t="shared" si="7"/>
        <v>323000000</v>
      </c>
      <c r="D139" s="67">
        <f t="shared" si="7"/>
        <v>307517916.08</v>
      </c>
      <c r="E139" s="67">
        <f t="shared" si="7"/>
        <v>0</v>
      </c>
      <c r="F139" s="67">
        <f t="shared" si="7"/>
        <v>0</v>
      </c>
      <c r="G139" s="9">
        <f t="shared" si="7"/>
        <v>0</v>
      </c>
      <c r="H139" s="9">
        <f t="shared" si="7"/>
        <v>0</v>
      </c>
    </row>
    <row r="140" spans="1:8" ht="12.75">
      <c r="A140" s="10" t="s">
        <v>127</v>
      </c>
      <c r="B140" s="68">
        <v>317000000</v>
      </c>
      <c r="C140" s="68">
        <v>323000000</v>
      </c>
      <c r="D140" s="68">
        <v>305157916.08</v>
      </c>
      <c r="E140" s="68"/>
      <c r="F140" s="68"/>
      <c r="G140" s="12"/>
      <c r="H140" s="12"/>
    </row>
    <row r="141" spans="1:8" ht="12.75">
      <c r="A141" s="10" t="s">
        <v>128</v>
      </c>
      <c r="B141" s="68"/>
      <c r="C141" s="68"/>
      <c r="D141" s="68"/>
      <c r="E141" s="68"/>
      <c r="F141" s="68"/>
      <c r="G141" s="12"/>
      <c r="H141" s="12"/>
    </row>
    <row r="142" spans="1:8" ht="12.75">
      <c r="A142" s="10" t="s">
        <v>129</v>
      </c>
      <c r="B142" s="68"/>
      <c r="C142" s="68"/>
      <c r="D142" s="68"/>
      <c r="E142" s="68"/>
      <c r="F142" s="68"/>
      <c r="G142" s="12"/>
      <c r="H142" s="12"/>
    </row>
    <row r="143" spans="1:8" ht="12.75">
      <c r="A143" s="14" t="s">
        <v>130</v>
      </c>
      <c r="B143" s="160"/>
      <c r="C143" s="160"/>
      <c r="D143" s="160">
        <v>2360000</v>
      </c>
      <c r="E143" s="160"/>
      <c r="F143" s="160"/>
      <c r="G143" s="16"/>
      <c r="H143" s="16"/>
    </row>
    <row r="144" spans="1:8" ht="12.75">
      <c r="A144" s="10"/>
      <c r="B144" s="10"/>
      <c r="C144" s="10"/>
      <c r="D144" s="10"/>
      <c r="E144" s="10"/>
      <c r="F144" s="10"/>
      <c r="G144" s="12"/>
      <c r="H144" s="12"/>
    </row>
    <row r="145" spans="1:8" ht="12.75">
      <c r="A145" s="13" t="s">
        <v>131</v>
      </c>
      <c r="B145" s="67">
        <f aca="true" t="shared" si="8" ref="B145:H145">SUM(B146:B151)</f>
        <v>335200000</v>
      </c>
      <c r="C145" s="67">
        <f t="shared" si="8"/>
        <v>285200000</v>
      </c>
      <c r="D145" s="67">
        <f t="shared" si="8"/>
        <v>215200000</v>
      </c>
      <c r="E145" s="67">
        <f t="shared" si="8"/>
        <v>0</v>
      </c>
      <c r="F145" s="67">
        <f t="shared" si="8"/>
        <v>0</v>
      </c>
      <c r="G145" s="9">
        <f t="shared" si="8"/>
        <v>0</v>
      </c>
      <c r="H145" s="9">
        <f t="shared" si="8"/>
        <v>0</v>
      </c>
    </row>
    <row r="146" spans="1:8" ht="12.75">
      <c r="A146" s="10" t="s">
        <v>132</v>
      </c>
      <c r="B146" s="68">
        <v>239045000</v>
      </c>
      <c r="C146" s="68">
        <v>239045000</v>
      </c>
      <c r="D146" s="68">
        <v>169045000</v>
      </c>
      <c r="E146" s="68"/>
      <c r="F146" s="68"/>
      <c r="G146" s="12"/>
      <c r="H146" s="12"/>
    </row>
    <row r="147" spans="1:8" ht="12.75">
      <c r="A147" s="10" t="s">
        <v>133</v>
      </c>
      <c r="B147" s="68">
        <v>37000000</v>
      </c>
      <c r="C147" s="68">
        <v>37000000</v>
      </c>
      <c r="D147" s="68">
        <v>37000000</v>
      </c>
      <c r="E147" s="68"/>
      <c r="F147" s="68"/>
      <c r="G147" s="12"/>
      <c r="H147" s="12"/>
    </row>
    <row r="148" spans="1:8" ht="12.75">
      <c r="A148" s="10" t="s">
        <v>134</v>
      </c>
      <c r="B148" s="68">
        <v>9155000</v>
      </c>
      <c r="C148" s="68">
        <v>9155000</v>
      </c>
      <c r="D148" s="68">
        <v>9155000</v>
      </c>
      <c r="E148" s="68"/>
      <c r="F148" s="68"/>
      <c r="G148" s="12"/>
      <c r="H148" s="12"/>
    </row>
    <row r="149" spans="1:8" ht="12.75">
      <c r="A149" s="10" t="s">
        <v>135</v>
      </c>
      <c r="B149" s="68">
        <v>50000000</v>
      </c>
      <c r="C149" s="68">
        <v>0</v>
      </c>
      <c r="D149" s="68"/>
      <c r="E149" s="68"/>
      <c r="F149" s="68"/>
      <c r="G149" s="12"/>
      <c r="H149" s="12"/>
    </row>
    <row r="150" spans="1:8" ht="12.75">
      <c r="A150" s="10" t="s">
        <v>136</v>
      </c>
      <c r="B150" s="68"/>
      <c r="C150" s="68"/>
      <c r="D150" s="68"/>
      <c r="E150" s="68"/>
      <c r="F150" s="68"/>
      <c r="G150" s="12"/>
      <c r="H150" s="12"/>
    </row>
    <row r="151" spans="1:8" ht="12.75">
      <c r="A151" s="14" t="s">
        <v>137</v>
      </c>
      <c r="B151" s="160"/>
      <c r="C151" s="160"/>
      <c r="D151" s="160"/>
      <c r="E151" s="160"/>
      <c r="F151" s="160"/>
      <c r="G151" s="16"/>
      <c r="H151" s="16"/>
    </row>
    <row r="152" spans="1:8" ht="12.75">
      <c r="A152" s="10"/>
      <c r="B152" s="10"/>
      <c r="C152" s="10"/>
      <c r="D152" s="10"/>
      <c r="E152" s="10"/>
      <c r="F152" s="10"/>
      <c r="G152" s="12"/>
      <c r="H152" s="12"/>
    </row>
    <row r="153" spans="1:8" ht="12.75">
      <c r="A153" s="13" t="s">
        <v>138</v>
      </c>
      <c r="B153" s="13">
        <f aca="true" t="shared" si="9" ref="B153:H153">SUM(B154)</f>
        <v>0</v>
      </c>
      <c r="C153" s="13">
        <f t="shared" si="9"/>
        <v>0</v>
      </c>
      <c r="D153" s="13">
        <f t="shared" si="9"/>
        <v>0</v>
      </c>
      <c r="E153" s="13">
        <f t="shared" si="9"/>
        <v>0</v>
      </c>
      <c r="F153" s="13">
        <f t="shared" si="9"/>
        <v>0</v>
      </c>
      <c r="G153" s="9">
        <f t="shared" si="9"/>
        <v>0</v>
      </c>
      <c r="H153" s="9">
        <f t="shared" si="9"/>
        <v>0</v>
      </c>
    </row>
    <row r="154" spans="1:8" ht="12.75">
      <c r="A154" s="14" t="s">
        <v>139</v>
      </c>
      <c r="B154" s="14"/>
      <c r="C154" s="14"/>
      <c r="D154" s="14"/>
      <c r="E154" s="14"/>
      <c r="F154" s="14"/>
      <c r="G154" s="15"/>
      <c r="H154" s="15"/>
    </row>
    <row r="155" spans="1:8" ht="12.75">
      <c r="A155" s="10"/>
      <c r="B155" s="10"/>
      <c r="C155" s="10"/>
      <c r="D155" s="10"/>
      <c r="E155" s="10"/>
      <c r="F155" s="10"/>
      <c r="G155" s="12"/>
      <c r="H155" s="12"/>
    </row>
    <row r="156" spans="1:8" ht="12.75">
      <c r="A156" s="13" t="s">
        <v>140</v>
      </c>
      <c r="B156" s="13">
        <f aca="true" t="shared" si="10" ref="B156:H156">SUM(B157:B160)</f>
        <v>0</v>
      </c>
      <c r="C156" s="13">
        <f t="shared" si="10"/>
        <v>0</v>
      </c>
      <c r="D156" s="13">
        <f t="shared" si="10"/>
        <v>0</v>
      </c>
      <c r="E156" s="13">
        <f t="shared" si="10"/>
        <v>0</v>
      </c>
      <c r="F156" s="13">
        <f t="shared" si="10"/>
        <v>0</v>
      </c>
      <c r="G156" s="9">
        <f t="shared" si="10"/>
        <v>0</v>
      </c>
      <c r="H156" s="9">
        <f t="shared" si="10"/>
        <v>0</v>
      </c>
    </row>
    <row r="157" spans="1:8" ht="12.75">
      <c r="A157" s="10" t="s">
        <v>141</v>
      </c>
      <c r="B157" s="10"/>
      <c r="C157" s="10"/>
      <c r="D157" s="10"/>
      <c r="E157" s="10"/>
      <c r="F157" s="10"/>
      <c r="G157" s="11"/>
      <c r="H157" s="11"/>
    </row>
    <row r="158" spans="1:8" ht="12.75">
      <c r="A158" s="10" t="s">
        <v>142</v>
      </c>
      <c r="B158" s="10"/>
      <c r="C158" s="10"/>
      <c r="D158" s="10"/>
      <c r="E158" s="10"/>
      <c r="F158" s="10"/>
      <c r="G158" s="11"/>
      <c r="H158" s="11"/>
    </row>
    <row r="159" spans="1:8" ht="12.75">
      <c r="A159" s="19" t="s">
        <v>143</v>
      </c>
      <c r="B159" s="19"/>
      <c r="C159" s="19"/>
      <c r="D159" s="19"/>
      <c r="E159" s="19"/>
      <c r="F159" s="19"/>
      <c r="G159" s="11"/>
      <c r="H159" s="11"/>
    </row>
    <row r="160" spans="1:8" ht="13.5" thickBot="1">
      <c r="A160" s="4" t="s">
        <v>144</v>
      </c>
      <c r="B160" s="4"/>
      <c r="C160" s="4"/>
      <c r="D160" s="4"/>
      <c r="E160" s="4"/>
      <c r="F160" s="4"/>
      <c r="G160" s="17"/>
      <c r="H160" s="17"/>
    </row>
    <row r="161" spans="1:8" ht="12.75">
      <c r="A161" s="6"/>
      <c r="B161" s="136"/>
      <c r="C161" s="136"/>
      <c r="D161" s="136"/>
      <c r="E161" s="136"/>
      <c r="F161" s="136"/>
      <c r="G161" s="7"/>
      <c r="H161" s="7"/>
    </row>
    <row r="162" spans="1:8" ht="12.75">
      <c r="A162" s="8" t="s">
        <v>145</v>
      </c>
      <c r="B162" s="67">
        <f aca="true" t="shared" si="11" ref="B162:H162">B164</f>
        <v>0</v>
      </c>
      <c r="C162" s="67">
        <f t="shared" si="11"/>
        <v>0</v>
      </c>
      <c r="D162" s="67">
        <f t="shared" si="11"/>
        <v>0</v>
      </c>
      <c r="E162" s="67">
        <f t="shared" si="11"/>
        <v>0</v>
      </c>
      <c r="F162" s="67">
        <f t="shared" si="11"/>
        <v>0</v>
      </c>
      <c r="G162" s="9">
        <f t="shared" si="11"/>
        <v>0</v>
      </c>
      <c r="H162" s="9">
        <f t="shared" si="11"/>
        <v>0</v>
      </c>
    </row>
    <row r="163" spans="1:8" ht="12.75">
      <c r="A163" s="10"/>
      <c r="B163" s="68"/>
      <c r="C163" s="68"/>
      <c r="D163" s="68"/>
      <c r="E163" s="68"/>
      <c r="F163" s="68"/>
      <c r="G163" s="12"/>
      <c r="H163" s="12"/>
    </row>
    <row r="164" spans="1:8" ht="12.75">
      <c r="A164" s="13" t="s">
        <v>146</v>
      </c>
      <c r="B164" s="67">
        <f aca="true" t="shared" si="12" ref="B164:H164">SUM(B165:B166)</f>
        <v>0</v>
      </c>
      <c r="C164" s="67">
        <f t="shared" si="12"/>
        <v>0</v>
      </c>
      <c r="D164" s="67">
        <f t="shared" si="12"/>
        <v>0</v>
      </c>
      <c r="E164" s="67">
        <f t="shared" si="12"/>
        <v>0</v>
      </c>
      <c r="F164" s="67">
        <f t="shared" si="12"/>
        <v>0</v>
      </c>
      <c r="G164" s="9">
        <f t="shared" si="12"/>
        <v>0</v>
      </c>
      <c r="H164" s="9">
        <f t="shared" si="12"/>
        <v>0</v>
      </c>
    </row>
    <row r="165" spans="1:8" ht="12.75">
      <c r="A165" s="10" t="s">
        <v>147</v>
      </c>
      <c r="B165" s="10"/>
      <c r="C165" s="10"/>
      <c r="D165" s="10"/>
      <c r="E165" s="10"/>
      <c r="F165" s="10"/>
      <c r="G165" s="12"/>
      <c r="H165" s="12"/>
    </row>
    <row r="166" spans="1:8" ht="13.5" thickBot="1">
      <c r="A166" s="4"/>
      <c r="B166" s="4"/>
      <c r="C166" s="4"/>
      <c r="D166" s="4"/>
      <c r="E166" s="4"/>
      <c r="F166" s="4"/>
      <c r="G166" s="5"/>
      <c r="H166" s="5"/>
    </row>
    <row r="167" spans="1:8" ht="12.75">
      <c r="A167" s="6"/>
      <c r="B167" s="69"/>
      <c r="C167" s="69"/>
      <c r="D167" s="69"/>
      <c r="E167" s="69"/>
      <c r="F167" s="69"/>
      <c r="G167" s="7"/>
      <c r="H167" s="7"/>
    </row>
    <row r="168" spans="1:8" ht="12.75">
      <c r="A168" s="8" t="s">
        <v>148</v>
      </c>
      <c r="B168" s="67">
        <f aca="true" t="shared" si="13" ref="B168:H168">B170</f>
        <v>0</v>
      </c>
      <c r="C168" s="67">
        <f t="shared" si="13"/>
        <v>0</v>
      </c>
      <c r="D168" s="67">
        <f t="shared" si="13"/>
        <v>0</v>
      </c>
      <c r="E168" s="67">
        <f t="shared" si="13"/>
        <v>0</v>
      </c>
      <c r="F168" s="67">
        <f t="shared" si="13"/>
        <v>0</v>
      </c>
      <c r="G168" s="9">
        <f t="shared" si="13"/>
        <v>0</v>
      </c>
      <c r="H168" s="9">
        <f t="shared" si="13"/>
        <v>0</v>
      </c>
    </row>
    <row r="169" spans="1:8" ht="12.75">
      <c r="A169" s="10"/>
      <c r="B169" s="10"/>
      <c r="C169" s="10"/>
      <c r="D169" s="10"/>
      <c r="E169" s="10"/>
      <c r="F169" s="10"/>
      <c r="G169" s="12"/>
      <c r="H169" s="12"/>
    </row>
    <row r="170" spans="1:8" ht="12.75">
      <c r="A170" s="13" t="s">
        <v>149</v>
      </c>
      <c r="B170" s="13">
        <f aca="true" t="shared" si="14" ref="B170:H170">SUM(B171:B172)</f>
        <v>0</v>
      </c>
      <c r="C170" s="13">
        <f t="shared" si="14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9">
        <f t="shared" si="14"/>
        <v>0</v>
      </c>
      <c r="H170" s="9">
        <f t="shared" si="14"/>
        <v>0</v>
      </c>
    </row>
    <row r="171" spans="1:8" ht="12.75">
      <c r="A171" s="10" t="s">
        <v>150</v>
      </c>
      <c r="B171" s="10"/>
      <c r="C171" s="10"/>
      <c r="D171" s="10"/>
      <c r="E171" s="10"/>
      <c r="F171" s="10"/>
      <c r="G171" s="12"/>
      <c r="H171" s="12"/>
    </row>
    <row r="172" spans="1:8" ht="13.5" thickBot="1">
      <c r="A172" s="4" t="s">
        <v>151</v>
      </c>
      <c r="B172" s="4"/>
      <c r="C172" s="4"/>
      <c r="D172" s="4"/>
      <c r="E172" s="4"/>
      <c r="F172" s="4"/>
      <c r="G172" s="5"/>
      <c r="H172" s="5"/>
    </row>
    <row r="173" spans="1:8" ht="12.75">
      <c r="A173" s="6"/>
      <c r="B173" s="6"/>
      <c r="C173" s="6"/>
      <c r="D173" s="6"/>
      <c r="E173" s="6"/>
      <c r="F173" s="6"/>
      <c r="G173" s="7"/>
      <c r="H173" s="7"/>
    </row>
    <row r="174" spans="1:8" ht="12.75">
      <c r="A174" s="6"/>
      <c r="B174" s="6"/>
      <c r="C174" s="6"/>
      <c r="D174" s="6"/>
      <c r="E174" s="6"/>
      <c r="F174" s="6"/>
      <c r="G174" s="7"/>
      <c r="H174" s="7"/>
    </row>
    <row r="175" spans="1:8" ht="13.5" thickBot="1">
      <c r="A175" s="18" t="s">
        <v>152</v>
      </c>
      <c r="B175" s="173">
        <f aca="true" t="shared" si="15" ref="B175:H175">B168+B162+B137</f>
        <v>652200000</v>
      </c>
      <c r="C175" s="173">
        <f t="shared" si="15"/>
        <v>608200000</v>
      </c>
      <c r="D175" s="173">
        <f t="shared" si="15"/>
        <v>522717916.08</v>
      </c>
      <c r="E175" s="173">
        <f t="shared" si="15"/>
        <v>0</v>
      </c>
      <c r="F175" s="173">
        <f t="shared" si="15"/>
        <v>0</v>
      </c>
      <c r="G175" s="23">
        <f t="shared" si="15"/>
        <v>0</v>
      </c>
      <c r="H175" s="23">
        <f t="shared" si="15"/>
        <v>0</v>
      </c>
    </row>
    <row r="176" spans="1:6" ht="13.5" thickTop="1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8" ht="13.5" thickBot="1">
      <c r="A178" s="18" t="s">
        <v>183</v>
      </c>
      <c r="B178" s="173">
        <f>B175+B135</f>
        <v>12065841808</v>
      </c>
      <c r="C178" s="173">
        <f aca="true" t="shared" si="16" ref="C178:H178">C175+C135</f>
        <v>12065841808</v>
      </c>
      <c r="D178" s="173">
        <f t="shared" si="16"/>
        <v>11995841808</v>
      </c>
      <c r="E178" s="173">
        <f t="shared" si="16"/>
        <v>0</v>
      </c>
      <c r="F178" s="173">
        <f t="shared" si="16"/>
        <v>0</v>
      </c>
      <c r="G178" s="173">
        <f t="shared" si="16"/>
        <v>0</v>
      </c>
      <c r="H178" s="173" t="e">
        <f t="shared" si="16"/>
        <v>#REF!</v>
      </c>
    </row>
    <row r="179" ht="13.5" thickTop="1"/>
    <row r="180" ht="12.75">
      <c r="C180" s="253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2018-08-14T08:21:02Z</dcterms:modified>
  <cp:category/>
  <cp:version/>
  <cp:contentType/>
  <cp:contentStatus/>
</cp:coreProperties>
</file>